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tos\LBI\Machine Learning\EURUSD\"/>
    </mc:Choice>
  </mc:AlternateContent>
  <xr:revisionPtr revIDLastSave="0" documentId="13_ncr:1_{3491EBCA-A749-40DA-B1F4-3D06E6A49BAA}" xr6:coauthVersionLast="28" xr6:coauthVersionMax="28" xr10:uidLastSave="{00000000-0000-0000-0000-000000000000}"/>
  <bookViews>
    <workbookView xWindow="0" yWindow="0" windowWidth="28800" windowHeight="11310" activeTab="1" xr2:uid="{00000000-000D-0000-FFFF-FFFF00000000}"/>
  </bookViews>
  <sheets>
    <sheet name="BTC e ETH" sheetId="1" r:id="rId1"/>
    <sheet name="Long e Short" sheetId="3" r:id="rId2"/>
  </sheets>
  <calcPr calcId="171027"/>
</workbook>
</file>

<file path=xl/calcChain.xml><?xml version="1.0" encoding="utf-8"?>
<calcChain xmlns="http://schemas.openxmlformats.org/spreadsheetml/2006/main">
  <c r="E14" i="3" l="1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13" i="3"/>
  <c r="F12" i="3" l="1"/>
  <c r="C5" i="3" l="1"/>
  <c r="L13" i="3" l="1"/>
  <c r="M13" i="3" s="1"/>
  <c r="N13" i="3" s="1"/>
  <c r="G14" i="3"/>
  <c r="G15" i="3"/>
  <c r="G16" i="3"/>
  <c r="G17" i="3"/>
  <c r="G18" i="3"/>
  <c r="G19" i="3"/>
  <c r="G20" i="3"/>
  <c r="G21" i="3"/>
  <c r="G22" i="3"/>
  <c r="G13" i="3"/>
  <c r="F14" i="3"/>
  <c r="H14" i="3" s="1"/>
  <c r="I14" i="3" s="1"/>
  <c r="F15" i="3"/>
  <c r="H15" i="3" s="1"/>
  <c r="I15" i="3" s="1"/>
  <c r="F16" i="3"/>
  <c r="H16" i="3" s="1"/>
  <c r="I16" i="3" s="1"/>
  <c r="F17" i="3"/>
  <c r="H17" i="3" s="1"/>
  <c r="I17" i="3" s="1"/>
  <c r="F18" i="3"/>
  <c r="F19" i="3"/>
  <c r="F20" i="3"/>
  <c r="H20" i="3" s="1"/>
  <c r="I20" i="3" s="1"/>
  <c r="F21" i="3"/>
  <c r="H21" i="3" s="1"/>
  <c r="F22" i="3"/>
  <c r="F13" i="3"/>
  <c r="H13" i="3" s="1"/>
  <c r="I13" i="3" s="1"/>
  <c r="I21" i="3" l="1"/>
  <c r="H19" i="3"/>
  <c r="I19" i="3" s="1"/>
  <c r="H18" i="3"/>
  <c r="I18" i="3" s="1"/>
  <c r="K13" i="3"/>
  <c r="J13" i="3"/>
  <c r="M14" i="3"/>
  <c r="N14" i="3" s="1"/>
  <c r="L14" i="3"/>
  <c r="H22" i="3"/>
  <c r="I22" i="3" s="1"/>
  <c r="O14" i="3" l="1"/>
  <c r="K14" i="3"/>
  <c r="M15" i="3"/>
  <c r="N15" i="3" s="1"/>
  <c r="J14" i="3"/>
  <c r="L15" i="3"/>
  <c r="O15" i="3" l="1"/>
  <c r="K15" i="3"/>
  <c r="L16" i="3"/>
  <c r="M16" i="3"/>
  <c r="N16" i="3" s="1"/>
  <c r="J15" i="3"/>
  <c r="O16" i="3" l="1"/>
  <c r="K16" i="3"/>
  <c r="J16" i="3"/>
  <c r="L17" i="3"/>
  <c r="M17" i="3"/>
  <c r="N17" i="3" s="1"/>
  <c r="O17" i="3" l="1"/>
  <c r="K17" i="3"/>
  <c r="L18" i="3" s="1"/>
  <c r="M18" i="3" s="1"/>
  <c r="N18" i="3" s="1"/>
  <c r="J17" i="3"/>
  <c r="O18" i="3" l="1"/>
  <c r="K18" i="3"/>
  <c r="J18" i="3"/>
  <c r="L19" i="3"/>
  <c r="M19" i="3" s="1"/>
  <c r="N19" i="3" s="1"/>
  <c r="O19" i="3" l="1"/>
  <c r="K19" i="3"/>
  <c r="J19" i="3"/>
  <c r="L20" i="3"/>
  <c r="M20" i="3"/>
  <c r="N20" i="3" s="1"/>
  <c r="O20" i="3" l="1"/>
  <c r="K20" i="3"/>
  <c r="J20" i="3"/>
  <c r="L21" i="3"/>
  <c r="M21" i="3"/>
  <c r="N21" i="3" s="1"/>
  <c r="O21" i="3" l="1"/>
  <c r="K21" i="3"/>
  <c r="J21" i="3"/>
  <c r="L22" i="3" l="1"/>
  <c r="M22" i="3" s="1"/>
  <c r="N22" i="3" s="1"/>
  <c r="O22" i="3" l="1"/>
  <c r="J22" i="3"/>
  <c r="K22" i="3"/>
  <c r="D15" i="3"/>
  <c r="L23" i="3" l="1"/>
  <c r="D13" i="3"/>
  <c r="D14" i="3"/>
  <c r="C14" i="3"/>
  <c r="C15" i="3"/>
  <c r="C13" i="3"/>
  <c r="C16" i="3" l="1"/>
  <c r="D16" i="3"/>
  <c r="D17" i="3" l="1"/>
  <c r="C17" i="3"/>
  <c r="C18" i="3" l="1"/>
  <c r="D18" i="3"/>
  <c r="C19" i="3" l="1"/>
  <c r="D19" i="3"/>
  <c r="C20" i="3" l="1"/>
  <c r="D20" i="3"/>
  <c r="D21" i="3" l="1"/>
  <c r="C21" i="3"/>
  <c r="D22" i="3" l="1"/>
  <c r="C22" i="3"/>
  <c r="C23" i="3" l="1"/>
  <c r="D23" i="3"/>
  <c r="F23" i="3" l="1"/>
  <c r="G23" i="3"/>
  <c r="C24" i="3"/>
  <c r="D24" i="3"/>
  <c r="F24" i="3" l="1"/>
  <c r="G24" i="3"/>
  <c r="H23" i="3"/>
  <c r="I23" i="3" s="1"/>
  <c r="M23" i="3" s="1"/>
  <c r="N23" i="3" s="1"/>
  <c r="D25" i="3"/>
  <c r="C25" i="3"/>
  <c r="K23" i="3" l="1"/>
  <c r="O23" i="3"/>
  <c r="H24" i="3"/>
  <c r="I24" i="3" s="1"/>
  <c r="J23" i="3"/>
  <c r="F25" i="3"/>
  <c r="G25" i="3"/>
  <c r="C26" i="3"/>
  <c r="D26" i="3"/>
  <c r="L24" i="3" l="1"/>
  <c r="M24" i="3" s="1"/>
  <c r="N24" i="3" s="1"/>
  <c r="H25" i="3"/>
  <c r="I25" i="3" s="1"/>
  <c r="F26" i="3"/>
  <c r="G26" i="3"/>
  <c r="C27" i="3"/>
  <c r="D27" i="3"/>
  <c r="O24" i="3" l="1"/>
  <c r="K24" i="3"/>
  <c r="J24" i="3"/>
  <c r="L25" i="3" s="1"/>
  <c r="M25" i="3" s="1"/>
  <c r="N25" i="3" s="1"/>
  <c r="H26" i="3"/>
  <c r="I26" i="3" s="1"/>
  <c r="F27" i="3"/>
  <c r="G27" i="3"/>
  <c r="C28" i="3"/>
  <c r="D28" i="3"/>
  <c r="K25" i="3" l="1"/>
  <c r="O25" i="3"/>
  <c r="J25" i="3"/>
  <c r="F28" i="3"/>
  <c r="G28" i="3"/>
  <c r="H27" i="3"/>
  <c r="I27" i="3" s="1"/>
  <c r="D29" i="3"/>
  <c r="C29" i="3"/>
  <c r="L26" i="3" l="1"/>
  <c r="M26" i="3" s="1"/>
  <c r="N26" i="3" s="1"/>
  <c r="F29" i="3"/>
  <c r="G29" i="3"/>
  <c r="H28" i="3"/>
  <c r="I28" i="3" s="1"/>
  <c r="C30" i="3"/>
  <c r="D30" i="3"/>
  <c r="K26" i="3" l="1"/>
  <c r="O26" i="3"/>
  <c r="J26" i="3"/>
  <c r="L27" i="3" s="1"/>
  <c r="M27" i="3" s="1"/>
  <c r="N27" i="3" s="1"/>
  <c r="G30" i="3"/>
  <c r="F30" i="3"/>
  <c r="H29" i="3"/>
  <c r="I29" i="3" s="1"/>
  <c r="C31" i="3"/>
  <c r="D31" i="3"/>
  <c r="K27" i="3" l="1"/>
  <c r="O27" i="3"/>
  <c r="J27" i="3"/>
  <c r="H30" i="3"/>
  <c r="I30" i="3" s="1"/>
  <c r="F31" i="3"/>
  <c r="G31" i="3"/>
  <c r="C32" i="3"/>
  <c r="D32" i="3"/>
  <c r="L28" i="3" l="1"/>
  <c r="M28" i="3" s="1"/>
  <c r="N28" i="3" s="1"/>
  <c r="G32" i="3"/>
  <c r="F32" i="3"/>
  <c r="H31" i="3"/>
  <c r="I31" i="3" s="1"/>
  <c r="D33" i="3"/>
  <c r="C33" i="3"/>
  <c r="J28" i="3" l="1"/>
  <c r="K28" i="3"/>
  <c r="L29" i="3" s="1"/>
  <c r="M29" i="3" s="1"/>
  <c r="N29" i="3" s="1"/>
  <c r="O28" i="3"/>
  <c r="G33" i="3"/>
  <c r="F33" i="3"/>
  <c r="H32" i="3"/>
  <c r="I32" i="3" s="1"/>
  <c r="C34" i="3"/>
  <c r="D34" i="3"/>
  <c r="J29" i="3" l="1"/>
  <c r="O29" i="3"/>
  <c r="K29" i="3"/>
  <c r="L30" i="3" s="1"/>
  <c r="M30" i="3" s="1"/>
  <c r="N30" i="3" s="1"/>
  <c r="G34" i="3"/>
  <c r="F34" i="3"/>
  <c r="H33" i="3"/>
  <c r="I33" i="3" s="1"/>
  <c r="C35" i="3"/>
  <c r="D35" i="3"/>
  <c r="K30" i="3" l="1"/>
  <c r="O30" i="3"/>
  <c r="J30" i="3"/>
  <c r="L31" i="3" s="1"/>
  <c r="M31" i="3" s="1"/>
  <c r="N31" i="3" s="1"/>
  <c r="F35" i="3"/>
  <c r="G35" i="3"/>
  <c r="H34" i="3"/>
  <c r="I34" i="3" s="1"/>
  <c r="C36" i="3"/>
  <c r="D36" i="3"/>
  <c r="O31" i="3" l="1"/>
  <c r="K31" i="3"/>
  <c r="J31" i="3"/>
  <c r="G36" i="3"/>
  <c r="F36" i="3"/>
  <c r="H35" i="3"/>
  <c r="I35" i="3" s="1"/>
  <c r="D37" i="3"/>
  <c r="C37" i="3"/>
  <c r="L32" i="3" l="1"/>
  <c r="M32" i="3" s="1"/>
  <c r="N32" i="3" s="1"/>
  <c r="G37" i="3"/>
  <c r="F37" i="3"/>
  <c r="H36" i="3"/>
  <c r="I36" i="3" s="1"/>
  <c r="C38" i="3"/>
  <c r="D38" i="3"/>
  <c r="O32" i="3" l="1"/>
  <c r="K32" i="3"/>
  <c r="J32" i="3"/>
  <c r="G38" i="3"/>
  <c r="F38" i="3"/>
  <c r="H37" i="3"/>
  <c r="I37" i="3" s="1"/>
  <c r="C39" i="3"/>
  <c r="D39" i="3"/>
  <c r="L33" i="3" l="1"/>
  <c r="M33" i="3" s="1"/>
  <c r="N33" i="3" s="1"/>
  <c r="G39" i="3"/>
  <c r="F39" i="3"/>
  <c r="H38" i="3"/>
  <c r="I38" i="3" s="1"/>
  <c r="C40" i="3"/>
  <c r="D40" i="3"/>
  <c r="K33" i="3" l="1"/>
  <c r="O33" i="3"/>
  <c r="J33" i="3"/>
  <c r="L34" i="3" s="1"/>
  <c r="M34" i="3" s="1"/>
  <c r="N34" i="3" s="1"/>
  <c r="H39" i="3"/>
  <c r="I39" i="3" s="1"/>
  <c r="G40" i="3"/>
  <c r="F40" i="3"/>
  <c r="D41" i="3"/>
  <c r="C41" i="3"/>
  <c r="J34" i="3" l="1"/>
  <c r="O34" i="3"/>
  <c r="K34" i="3"/>
  <c r="L35" i="3" s="1"/>
  <c r="M35" i="3" s="1"/>
  <c r="N35" i="3" s="1"/>
  <c r="G41" i="3"/>
  <c r="F41" i="3"/>
  <c r="H40" i="3"/>
  <c r="I40" i="3" s="1"/>
  <c r="C42" i="3"/>
  <c r="D42" i="3"/>
  <c r="J35" i="3" l="1"/>
  <c r="O35" i="3"/>
  <c r="K35" i="3"/>
  <c r="L36" i="3" s="1"/>
  <c r="M36" i="3" s="1"/>
  <c r="N36" i="3" s="1"/>
  <c r="F42" i="3"/>
  <c r="G42" i="3"/>
  <c r="H41" i="3"/>
  <c r="I41" i="3" s="1"/>
  <c r="C43" i="3"/>
  <c r="D43" i="3"/>
  <c r="K36" i="3" l="1"/>
  <c r="O36" i="3"/>
  <c r="J36" i="3"/>
  <c r="L37" i="3" s="1"/>
  <c r="M37" i="3" s="1"/>
  <c r="N37" i="3" s="1"/>
  <c r="H42" i="3"/>
  <c r="I42" i="3" s="1"/>
  <c r="F43" i="3"/>
  <c r="G43" i="3"/>
  <c r="C44" i="3"/>
  <c r="D44" i="3"/>
  <c r="O37" i="3" l="1"/>
  <c r="K37" i="3"/>
  <c r="J37" i="3"/>
  <c r="L38" i="3" s="1"/>
  <c r="M38" i="3" s="1"/>
  <c r="N38" i="3" s="1"/>
  <c r="F44" i="3"/>
  <c r="G44" i="3"/>
  <c r="H43" i="3"/>
  <c r="I43" i="3" s="1"/>
  <c r="D45" i="3"/>
  <c r="C45" i="3"/>
  <c r="J38" i="3" l="1"/>
  <c r="O38" i="3"/>
  <c r="K38" i="3"/>
  <c r="L39" i="3" s="1"/>
  <c r="M39" i="3" s="1"/>
  <c r="N39" i="3" s="1"/>
  <c r="G45" i="3"/>
  <c r="F45" i="3"/>
  <c r="H44" i="3"/>
  <c r="I44" i="3" s="1"/>
  <c r="C46" i="3"/>
  <c r="D46" i="3"/>
  <c r="K39" i="3" l="1"/>
  <c r="O39" i="3"/>
  <c r="J39" i="3"/>
  <c r="F46" i="3"/>
  <c r="G46" i="3"/>
  <c r="H45" i="3"/>
  <c r="I45" i="3" s="1"/>
  <c r="C47" i="3"/>
  <c r="D47" i="3"/>
  <c r="L40" i="3" l="1"/>
  <c r="M40" i="3" s="1"/>
  <c r="N40" i="3" s="1"/>
  <c r="G47" i="3"/>
  <c r="F47" i="3"/>
  <c r="H46" i="3"/>
  <c r="I46" i="3" s="1"/>
  <c r="C48" i="3"/>
  <c r="D48" i="3"/>
  <c r="K40" i="3" l="1"/>
  <c r="O40" i="3"/>
  <c r="J40" i="3"/>
  <c r="G48" i="3"/>
  <c r="F48" i="3"/>
  <c r="H47" i="3"/>
  <c r="I47" i="3" s="1"/>
  <c r="D49" i="3"/>
  <c r="C49" i="3"/>
  <c r="L41" i="3" l="1"/>
  <c r="M41" i="3" s="1"/>
  <c r="N41" i="3" s="1"/>
  <c r="H48" i="3"/>
  <c r="I48" i="3" s="1"/>
  <c r="F49" i="3"/>
  <c r="G49" i="3"/>
  <c r="C50" i="3"/>
  <c r="D50" i="3"/>
  <c r="J41" i="3" l="1"/>
  <c r="K41" i="3"/>
  <c r="L42" i="3" s="1"/>
  <c r="M42" i="3" s="1"/>
  <c r="N42" i="3" s="1"/>
  <c r="O41" i="3"/>
  <c r="H49" i="3"/>
  <c r="I49" i="3" s="1"/>
  <c r="G50" i="3"/>
  <c r="F50" i="3"/>
  <c r="C51" i="3"/>
  <c r="D51" i="3"/>
  <c r="J42" i="3" l="1"/>
  <c r="O42" i="3"/>
  <c r="K42" i="3"/>
  <c r="G51" i="3"/>
  <c r="F51" i="3"/>
  <c r="H50" i="3"/>
  <c r="I50" i="3" s="1"/>
  <c r="C52" i="3"/>
  <c r="D52" i="3"/>
  <c r="L43" i="3" l="1"/>
  <c r="M43" i="3" s="1"/>
  <c r="N43" i="3" s="1"/>
  <c r="H51" i="3"/>
  <c r="I51" i="3" s="1"/>
  <c r="G52" i="3"/>
  <c r="F52" i="3"/>
  <c r="D53" i="3"/>
  <c r="C53" i="3"/>
  <c r="K43" i="3" l="1"/>
  <c r="O43" i="3"/>
  <c r="J43" i="3"/>
  <c r="H52" i="3"/>
  <c r="I52" i="3" s="1"/>
  <c r="F53" i="3"/>
  <c r="G53" i="3"/>
  <c r="C54" i="3"/>
  <c r="D54" i="3"/>
  <c r="L44" i="3" l="1"/>
  <c r="M44" i="3" s="1"/>
  <c r="N44" i="3" s="1"/>
  <c r="G54" i="3"/>
  <c r="F54" i="3"/>
  <c r="H53" i="3"/>
  <c r="I53" i="3" s="1"/>
  <c r="C55" i="3"/>
  <c r="D55" i="3"/>
  <c r="K44" i="3" l="1"/>
  <c r="O44" i="3"/>
  <c r="J44" i="3"/>
  <c r="G55" i="3"/>
  <c r="F55" i="3"/>
  <c r="H54" i="3"/>
  <c r="I54" i="3" s="1"/>
  <c r="C56" i="3"/>
  <c r="D56" i="3"/>
  <c r="L45" i="3" l="1"/>
  <c r="M45" i="3" s="1"/>
  <c r="G56" i="3"/>
  <c r="F56" i="3"/>
  <c r="H55" i="3"/>
  <c r="I55" i="3" s="1"/>
  <c r="D57" i="3"/>
  <c r="C57" i="3"/>
  <c r="N45" i="3" l="1"/>
  <c r="O45" i="3" s="1"/>
  <c r="J45" i="3"/>
  <c r="K45" i="3"/>
  <c r="F57" i="3"/>
  <c r="G57" i="3"/>
  <c r="H56" i="3"/>
  <c r="I56" i="3" s="1"/>
  <c r="C58" i="3"/>
  <c r="D58" i="3"/>
  <c r="L46" i="3" l="1"/>
  <c r="M46" i="3" s="1"/>
  <c r="F58" i="3"/>
  <c r="G58" i="3"/>
  <c r="H57" i="3"/>
  <c r="I57" i="3" s="1"/>
  <c r="C59" i="3"/>
  <c r="D59" i="3"/>
  <c r="N46" i="3" l="1"/>
  <c r="O46" i="3" s="1"/>
  <c r="K46" i="3"/>
  <c r="J46" i="3"/>
  <c r="F59" i="3"/>
  <c r="G59" i="3"/>
  <c r="H58" i="3"/>
  <c r="I58" i="3" s="1"/>
  <c r="C60" i="3"/>
  <c r="D60" i="3"/>
  <c r="L47" i="3" l="1"/>
  <c r="M47" i="3" s="1"/>
  <c r="J47" i="3" s="1"/>
  <c r="H59" i="3"/>
  <c r="I59" i="3" s="1"/>
  <c r="G60" i="3"/>
  <c r="F60" i="3"/>
  <c r="D61" i="3"/>
  <c r="C61" i="3"/>
  <c r="K47" i="3" l="1"/>
  <c r="L48" i="3" s="1"/>
  <c r="M48" i="3" s="1"/>
  <c r="N48" i="3" s="1"/>
  <c r="N47" i="3"/>
  <c r="O47" i="3" s="1"/>
  <c r="G61" i="3"/>
  <c r="F61" i="3"/>
  <c r="H60" i="3"/>
  <c r="I60" i="3" s="1"/>
  <c r="C62" i="3"/>
  <c r="D62" i="3"/>
  <c r="O48" i="3" l="1"/>
  <c r="K48" i="3"/>
  <c r="J48" i="3"/>
  <c r="F62" i="3"/>
  <c r="G62" i="3"/>
  <c r="H61" i="3"/>
  <c r="I61" i="3" s="1"/>
  <c r="C63" i="3"/>
  <c r="D63" i="3"/>
  <c r="L49" i="3" l="1"/>
  <c r="M49" i="3" s="1"/>
  <c r="N49" i="3" s="1"/>
  <c r="O49" i="3" s="1"/>
  <c r="F63" i="3"/>
  <c r="G63" i="3"/>
  <c r="H62" i="3"/>
  <c r="I62" i="3" s="1"/>
  <c r="C64" i="3"/>
  <c r="D64" i="3"/>
  <c r="K49" i="3" l="1"/>
  <c r="J49" i="3"/>
  <c r="G64" i="3"/>
  <c r="F64" i="3"/>
  <c r="H63" i="3"/>
  <c r="I63" i="3" s="1"/>
  <c r="D65" i="3"/>
  <c r="C65" i="3"/>
  <c r="L50" i="3" l="1"/>
  <c r="M50" i="3" s="1"/>
  <c r="N50" i="3" s="1"/>
  <c r="O50" i="3" s="1"/>
  <c r="F65" i="3"/>
  <c r="G65" i="3"/>
  <c r="H64" i="3"/>
  <c r="I64" i="3" s="1"/>
  <c r="C66" i="3"/>
  <c r="D66" i="3"/>
  <c r="K50" i="3" l="1"/>
  <c r="J50" i="3"/>
  <c r="F66" i="3"/>
  <c r="G66" i="3"/>
  <c r="H65" i="3"/>
  <c r="I65" i="3" s="1"/>
  <c r="C67" i="3"/>
  <c r="D67" i="3"/>
  <c r="L51" i="3" l="1"/>
  <c r="M51" i="3" s="1"/>
  <c r="N51" i="3" s="1"/>
  <c r="O51" i="3" s="1"/>
  <c r="H66" i="3"/>
  <c r="I66" i="3" s="1"/>
  <c r="F67" i="3"/>
  <c r="G67" i="3"/>
  <c r="C68" i="3"/>
  <c r="D68" i="3"/>
  <c r="J51" i="3" l="1"/>
  <c r="K51" i="3"/>
  <c r="H67" i="3"/>
  <c r="I67" i="3" s="1"/>
  <c r="F68" i="3"/>
  <c r="G68" i="3"/>
  <c r="D69" i="3"/>
  <c r="C69" i="3"/>
  <c r="L52" i="3" l="1"/>
  <c r="M52" i="3" s="1"/>
  <c r="N52" i="3" s="1"/>
  <c r="O52" i="3" s="1"/>
  <c r="F69" i="3"/>
  <c r="G69" i="3"/>
  <c r="H68" i="3"/>
  <c r="I68" i="3" s="1"/>
  <c r="C70" i="3"/>
  <c r="D70" i="3"/>
  <c r="J52" i="3" l="1"/>
  <c r="K52" i="3"/>
  <c r="F70" i="3"/>
  <c r="G70" i="3"/>
  <c r="H69" i="3"/>
  <c r="I69" i="3" s="1"/>
  <c r="C71" i="3"/>
  <c r="D71" i="3"/>
  <c r="L53" i="3" l="1"/>
  <c r="M53" i="3" s="1"/>
  <c r="F71" i="3"/>
  <c r="G71" i="3"/>
  <c r="H70" i="3"/>
  <c r="I70" i="3" s="1"/>
  <c r="C72" i="3"/>
  <c r="D72" i="3"/>
  <c r="N53" i="3" l="1"/>
  <c r="O53" i="3" s="1"/>
  <c r="J53" i="3"/>
  <c r="K53" i="3"/>
  <c r="H71" i="3"/>
  <c r="I71" i="3" s="1"/>
  <c r="F72" i="3"/>
  <c r="G72" i="3"/>
  <c r="D73" i="3"/>
  <c r="C73" i="3"/>
  <c r="L54" i="3" l="1"/>
  <c r="M54" i="3" s="1"/>
  <c r="K54" i="3" s="1"/>
  <c r="H72" i="3"/>
  <c r="I72" i="3" s="1"/>
  <c r="G73" i="3"/>
  <c r="F73" i="3"/>
  <c r="C74" i="3"/>
  <c r="D74" i="3"/>
  <c r="N54" i="3" l="1"/>
  <c r="O54" i="3" s="1"/>
  <c r="J54" i="3"/>
  <c r="L55" i="3"/>
  <c r="M55" i="3" s="1"/>
  <c r="J55" i="3" s="1"/>
  <c r="G74" i="3"/>
  <c r="F74" i="3"/>
  <c r="H73" i="3"/>
  <c r="I73" i="3" s="1"/>
  <c r="C75" i="3"/>
  <c r="D75" i="3"/>
  <c r="K55" i="3" l="1"/>
  <c r="L56" i="3" s="1"/>
  <c r="M56" i="3" s="1"/>
  <c r="N55" i="3"/>
  <c r="O55" i="3" s="1"/>
  <c r="G75" i="3"/>
  <c r="F75" i="3"/>
  <c r="H74" i="3"/>
  <c r="I74" i="3" s="1"/>
  <c r="C76" i="3"/>
  <c r="D76" i="3"/>
  <c r="N56" i="3" l="1"/>
  <c r="O56" i="3" s="1"/>
  <c r="K56" i="3"/>
  <c r="J56" i="3"/>
  <c r="L57" i="3" s="1"/>
  <c r="M57" i="3" s="1"/>
  <c r="N57" i="3" s="1"/>
  <c r="O57" i="3" s="1"/>
  <c r="F76" i="3"/>
  <c r="G76" i="3"/>
  <c r="H75" i="3"/>
  <c r="I75" i="3" s="1"/>
  <c r="D77" i="3"/>
  <c r="C77" i="3"/>
  <c r="K57" i="3" l="1"/>
  <c r="J57" i="3"/>
  <c r="H76" i="3"/>
  <c r="I76" i="3" s="1"/>
  <c r="G77" i="3"/>
  <c r="F77" i="3"/>
  <c r="C78" i="3"/>
  <c r="D78" i="3"/>
  <c r="L58" i="3" l="1"/>
  <c r="M58" i="3" s="1"/>
  <c r="N58" i="3" s="1"/>
  <c r="O58" i="3" s="1"/>
  <c r="G78" i="3"/>
  <c r="F78" i="3"/>
  <c r="H77" i="3"/>
  <c r="I77" i="3" s="1"/>
  <c r="C79" i="3"/>
  <c r="D79" i="3"/>
  <c r="K58" i="3" l="1"/>
  <c r="J58" i="3"/>
  <c r="H78" i="3"/>
  <c r="I78" i="3" s="1"/>
  <c r="G79" i="3"/>
  <c r="F79" i="3"/>
  <c r="C80" i="3"/>
  <c r="D80" i="3"/>
  <c r="L59" i="3" l="1"/>
  <c r="M59" i="3" s="1"/>
  <c r="N59" i="3" s="1"/>
  <c r="O59" i="3" s="1"/>
  <c r="F80" i="3"/>
  <c r="G80" i="3"/>
  <c r="H79" i="3"/>
  <c r="I79" i="3" s="1"/>
  <c r="D81" i="3"/>
  <c r="C81" i="3"/>
  <c r="K59" i="3" l="1"/>
  <c r="J59" i="3"/>
  <c r="H80" i="3"/>
  <c r="I80" i="3" s="1"/>
  <c r="G81" i="3"/>
  <c r="F81" i="3"/>
  <c r="C82" i="3"/>
  <c r="D82" i="3"/>
  <c r="L60" i="3" l="1"/>
  <c r="M60" i="3" s="1"/>
  <c r="K60" i="3" s="1"/>
  <c r="F82" i="3"/>
  <c r="G82" i="3"/>
  <c r="H81" i="3"/>
  <c r="I81" i="3" s="1"/>
  <c r="C83" i="3"/>
  <c r="D83" i="3"/>
  <c r="N60" i="3" l="1"/>
  <c r="O60" i="3" s="1"/>
  <c r="J60" i="3"/>
  <c r="L61" i="3" s="1"/>
  <c r="M61" i="3" s="1"/>
  <c r="H82" i="3"/>
  <c r="I82" i="3" s="1"/>
  <c r="F83" i="3"/>
  <c r="G83" i="3"/>
  <c r="C84" i="3"/>
  <c r="D84" i="3"/>
  <c r="N61" i="3" l="1"/>
  <c r="O61" i="3" s="1"/>
  <c r="J61" i="3"/>
  <c r="K61" i="3"/>
  <c r="L62" i="3" s="1"/>
  <c r="M62" i="3" s="1"/>
  <c r="N62" i="3" s="1"/>
  <c r="O62" i="3" s="1"/>
  <c r="H83" i="3"/>
  <c r="I83" i="3" s="1"/>
  <c r="F84" i="3"/>
  <c r="G84" i="3"/>
  <c r="D85" i="3"/>
  <c r="C85" i="3"/>
  <c r="K62" i="3" l="1"/>
  <c r="J62" i="3"/>
  <c r="H84" i="3"/>
  <c r="I84" i="3" s="1"/>
  <c r="G85" i="3"/>
  <c r="F85" i="3"/>
  <c r="C86" i="3"/>
  <c r="D86" i="3"/>
  <c r="L63" i="3" l="1"/>
  <c r="M63" i="3" s="1"/>
  <c r="N63" i="3" s="1"/>
  <c r="O63" i="3" s="1"/>
  <c r="F86" i="3"/>
  <c r="G86" i="3"/>
  <c r="H85" i="3"/>
  <c r="I85" i="3" s="1"/>
  <c r="C87" i="3"/>
  <c r="D87" i="3"/>
  <c r="J63" i="3" l="1"/>
  <c r="K63" i="3"/>
  <c r="L64" i="3" s="1"/>
  <c r="M64" i="3" s="1"/>
  <c r="H86" i="3"/>
  <c r="I86" i="3" s="1"/>
  <c r="G87" i="3"/>
  <c r="F87" i="3"/>
  <c r="C88" i="3"/>
  <c r="D88" i="3"/>
  <c r="N64" i="3" l="1"/>
  <c r="O64" i="3" s="1"/>
  <c r="K64" i="3"/>
  <c r="J64" i="3"/>
  <c r="H87" i="3"/>
  <c r="I87" i="3" s="1"/>
  <c r="F88" i="3"/>
  <c r="G88" i="3"/>
  <c r="D89" i="3"/>
  <c r="C89" i="3"/>
  <c r="L65" i="3" l="1"/>
  <c r="M65" i="3" s="1"/>
  <c r="N65" i="3" s="1"/>
  <c r="O65" i="3" s="1"/>
  <c r="H88" i="3"/>
  <c r="I88" i="3" s="1"/>
  <c r="G89" i="3"/>
  <c r="F89" i="3"/>
  <c r="C90" i="3"/>
  <c r="D90" i="3"/>
  <c r="J65" i="3" l="1"/>
  <c r="K65" i="3"/>
  <c r="F90" i="3"/>
  <c r="G90" i="3"/>
  <c r="H89" i="3"/>
  <c r="I89" i="3" s="1"/>
  <c r="C91" i="3"/>
  <c r="D91" i="3"/>
  <c r="L66" i="3" l="1"/>
  <c r="M66" i="3" s="1"/>
  <c r="N66" i="3" s="1"/>
  <c r="O66" i="3" s="1"/>
  <c r="H90" i="3"/>
  <c r="I90" i="3" s="1"/>
  <c r="F91" i="3"/>
  <c r="G91" i="3"/>
  <c r="C92" i="3"/>
  <c r="D92" i="3"/>
  <c r="J66" i="3" l="1"/>
  <c r="K66" i="3"/>
  <c r="L67" i="3" s="1"/>
  <c r="M67" i="3" s="1"/>
  <c r="H91" i="3"/>
  <c r="I91" i="3" s="1"/>
  <c r="F92" i="3"/>
  <c r="G92" i="3"/>
  <c r="G93" i="3"/>
  <c r="D93" i="3"/>
  <c r="C93" i="3"/>
  <c r="N67" i="3" l="1"/>
  <c r="O67" i="3" s="1"/>
  <c r="J67" i="3"/>
  <c r="K67" i="3"/>
  <c r="H92" i="3"/>
  <c r="I92" i="3" s="1"/>
  <c r="F93" i="3"/>
  <c r="C94" i="3"/>
  <c r="D94" i="3"/>
  <c r="L68" i="3" l="1"/>
  <c r="M68" i="3" s="1"/>
  <c r="K68" i="3" s="1"/>
  <c r="H93" i="3"/>
  <c r="I93" i="3" s="1"/>
  <c r="G94" i="3"/>
  <c r="F94" i="3"/>
  <c r="C95" i="3"/>
  <c r="D95" i="3"/>
  <c r="N68" i="3" l="1"/>
  <c r="O68" i="3" s="1"/>
  <c r="J68" i="3"/>
  <c r="L69" i="3" s="1"/>
  <c r="M69" i="3" s="1"/>
  <c r="G95" i="3"/>
  <c r="F95" i="3"/>
  <c r="H94" i="3"/>
  <c r="I94" i="3" s="1"/>
  <c r="C96" i="3"/>
  <c r="D96" i="3"/>
  <c r="N69" i="3" l="1"/>
  <c r="O69" i="3" s="1"/>
  <c r="K69" i="3"/>
  <c r="J69" i="3"/>
  <c r="F96" i="3"/>
  <c r="G96" i="3"/>
  <c r="H95" i="3"/>
  <c r="I95" i="3" s="1"/>
  <c r="D97" i="3"/>
  <c r="C97" i="3"/>
  <c r="L70" i="3" l="1"/>
  <c r="M70" i="3" s="1"/>
  <c r="N70" i="3" s="1"/>
  <c r="O70" i="3" s="1"/>
  <c r="H96" i="3"/>
  <c r="I96" i="3" s="1"/>
  <c r="F97" i="3"/>
  <c r="G97" i="3"/>
  <c r="C98" i="3"/>
  <c r="D98" i="3"/>
  <c r="J70" i="3" l="1"/>
  <c r="K70" i="3"/>
  <c r="F98" i="3"/>
  <c r="G98" i="3"/>
  <c r="H97" i="3"/>
  <c r="I97" i="3" s="1"/>
  <c r="C99" i="3"/>
  <c r="D99" i="3"/>
  <c r="L71" i="3" l="1"/>
  <c r="M71" i="3" s="1"/>
  <c r="K71" i="3" s="1"/>
  <c r="F99" i="3"/>
  <c r="G99" i="3"/>
  <c r="H98" i="3"/>
  <c r="I98" i="3" s="1"/>
  <c r="C100" i="3"/>
  <c r="D100" i="3"/>
  <c r="J71" i="3" l="1"/>
  <c r="N71" i="3"/>
  <c r="O71" i="3" s="1"/>
  <c r="L72" i="3"/>
  <c r="M72" i="3" s="1"/>
  <c r="N72" i="3" s="1"/>
  <c r="O72" i="3" s="1"/>
  <c r="H99" i="3"/>
  <c r="I99" i="3" s="1"/>
  <c r="G100" i="3"/>
  <c r="F100" i="3"/>
  <c r="D101" i="3"/>
  <c r="C101" i="3"/>
  <c r="J72" i="3" l="1"/>
  <c r="K72" i="3"/>
  <c r="L73" i="3" s="1"/>
  <c r="M73" i="3" s="1"/>
  <c r="N73" i="3" s="1"/>
  <c r="O73" i="3" s="1"/>
  <c r="H100" i="3"/>
  <c r="I100" i="3" s="1"/>
  <c r="G101" i="3"/>
  <c r="F101" i="3"/>
  <c r="C102" i="3"/>
  <c r="D102" i="3"/>
  <c r="J73" i="3" l="1"/>
  <c r="K73" i="3"/>
  <c r="L74" i="3" s="1"/>
  <c r="M74" i="3" s="1"/>
  <c r="N74" i="3" s="1"/>
  <c r="O74" i="3" s="1"/>
  <c r="F102" i="3"/>
  <c r="G102" i="3"/>
  <c r="H101" i="3"/>
  <c r="I101" i="3" s="1"/>
  <c r="C103" i="3"/>
  <c r="D103" i="3"/>
  <c r="K74" i="3" l="1"/>
  <c r="J74" i="3"/>
  <c r="L75" i="3" s="1"/>
  <c r="M75" i="3" s="1"/>
  <c r="N75" i="3" s="1"/>
  <c r="O75" i="3" s="1"/>
  <c r="G103" i="3"/>
  <c r="F103" i="3"/>
  <c r="H102" i="3"/>
  <c r="I102" i="3" s="1"/>
  <c r="C104" i="3"/>
  <c r="D104" i="3"/>
  <c r="K75" i="3" l="1"/>
  <c r="J75" i="3"/>
  <c r="L76" i="3"/>
  <c r="M76" i="3" s="1"/>
  <c r="F104" i="3"/>
  <c r="G104" i="3"/>
  <c r="H103" i="3"/>
  <c r="I103" i="3" s="1"/>
  <c r="D105" i="3"/>
  <c r="C105" i="3"/>
  <c r="N76" i="3" l="1"/>
  <c r="O76" i="3" s="1"/>
  <c r="J76" i="3"/>
  <c r="K76" i="3"/>
  <c r="F105" i="3"/>
  <c r="G105" i="3"/>
  <c r="H104" i="3"/>
  <c r="I104" i="3" s="1"/>
  <c r="C106" i="3"/>
  <c r="D106" i="3"/>
  <c r="L77" i="3" l="1"/>
  <c r="M77" i="3" s="1"/>
  <c r="F106" i="3"/>
  <c r="G106" i="3"/>
  <c r="H105" i="3"/>
  <c r="I105" i="3" s="1"/>
  <c r="C107" i="3"/>
  <c r="D107" i="3"/>
  <c r="N77" i="3" l="1"/>
  <c r="O77" i="3" s="1"/>
  <c r="K77" i="3"/>
  <c r="J77" i="3"/>
  <c r="H106" i="3"/>
  <c r="I106" i="3" s="1"/>
  <c r="G107" i="3"/>
  <c r="F107" i="3"/>
  <c r="C108" i="3"/>
  <c r="D108" i="3"/>
  <c r="L78" i="3" l="1"/>
  <c r="M78" i="3" s="1"/>
  <c r="N78" i="3" s="1"/>
  <c r="O78" i="3" s="1"/>
  <c r="F108" i="3"/>
  <c r="G108" i="3"/>
  <c r="H107" i="3"/>
  <c r="I107" i="3" s="1"/>
  <c r="D109" i="3"/>
  <c r="C109" i="3"/>
  <c r="K78" i="3" l="1"/>
  <c r="J78" i="3"/>
  <c r="H108" i="3"/>
  <c r="I108" i="3" s="1"/>
  <c r="F109" i="3"/>
  <c r="G109" i="3"/>
  <c r="C110" i="3"/>
  <c r="D110" i="3"/>
  <c r="L79" i="3" l="1"/>
  <c r="M79" i="3" s="1"/>
  <c r="N79" i="3" s="1"/>
  <c r="O79" i="3" s="1"/>
  <c r="G110" i="3"/>
  <c r="F110" i="3"/>
  <c r="H109" i="3"/>
  <c r="I109" i="3" s="1"/>
  <c r="C111" i="3"/>
  <c r="D111" i="3"/>
  <c r="J79" i="3" l="1"/>
  <c r="K79" i="3"/>
  <c r="L80" i="3" s="1"/>
  <c r="M80" i="3" s="1"/>
  <c r="N80" i="3" s="1"/>
  <c r="F111" i="3"/>
  <c r="G111" i="3"/>
  <c r="H110" i="3"/>
  <c r="I110" i="3" s="1"/>
  <c r="C112" i="3"/>
  <c r="D112" i="3"/>
  <c r="K80" i="3" l="1"/>
  <c r="O80" i="3"/>
  <c r="J80" i="3"/>
  <c r="F112" i="3"/>
  <c r="G112" i="3"/>
  <c r="H111" i="3"/>
  <c r="I111" i="3" s="1"/>
  <c r="D113" i="3"/>
  <c r="C113" i="3"/>
  <c r="L81" i="3" l="1"/>
  <c r="M81" i="3" s="1"/>
  <c r="N81" i="3" s="1"/>
  <c r="H112" i="3"/>
  <c r="I112" i="3" s="1"/>
  <c r="G113" i="3"/>
  <c r="F113" i="3"/>
  <c r="C114" i="3"/>
  <c r="D114" i="3"/>
  <c r="K81" i="3" l="1"/>
  <c r="O81" i="3"/>
  <c r="J81" i="3"/>
  <c r="F114" i="3"/>
  <c r="G114" i="3"/>
  <c r="H113" i="3"/>
  <c r="I113" i="3" s="1"/>
  <c r="C115" i="3"/>
  <c r="D115" i="3"/>
  <c r="L82" i="3" l="1"/>
  <c r="M82" i="3" s="1"/>
  <c r="N82" i="3" s="1"/>
  <c r="F115" i="3"/>
  <c r="G115" i="3"/>
  <c r="H114" i="3"/>
  <c r="I114" i="3" s="1"/>
  <c r="C116" i="3"/>
  <c r="D116" i="3"/>
  <c r="K82" i="3" l="1"/>
  <c r="O82" i="3"/>
  <c r="J82" i="3"/>
  <c r="G116" i="3"/>
  <c r="F116" i="3"/>
  <c r="H115" i="3"/>
  <c r="I115" i="3" s="1"/>
  <c r="D117" i="3"/>
  <c r="C117" i="3"/>
  <c r="L83" i="3" l="1"/>
  <c r="M83" i="3" s="1"/>
  <c r="N83" i="3" s="1"/>
  <c r="F117" i="3"/>
  <c r="G117" i="3"/>
  <c r="H116" i="3"/>
  <c r="I116" i="3" s="1"/>
  <c r="C118" i="3"/>
  <c r="D118" i="3"/>
  <c r="K83" i="3" l="1"/>
  <c r="O83" i="3"/>
  <c r="J83" i="3"/>
  <c r="F118" i="3"/>
  <c r="G118" i="3"/>
  <c r="H117" i="3"/>
  <c r="I117" i="3" s="1"/>
  <c r="C119" i="3"/>
  <c r="D119" i="3"/>
  <c r="L84" i="3" l="1"/>
  <c r="M84" i="3" s="1"/>
  <c r="F119" i="3"/>
  <c r="G119" i="3"/>
  <c r="H118" i="3"/>
  <c r="I118" i="3" s="1"/>
  <c r="C120" i="3"/>
  <c r="D120" i="3"/>
  <c r="N84" i="3" l="1"/>
  <c r="O84" i="3" s="1"/>
  <c r="J84" i="3"/>
  <c r="K84" i="3"/>
  <c r="G120" i="3"/>
  <c r="F120" i="3"/>
  <c r="H119" i="3"/>
  <c r="I119" i="3" s="1"/>
  <c r="D121" i="3"/>
  <c r="C121" i="3"/>
  <c r="L85" i="3" l="1"/>
  <c r="M85" i="3" s="1"/>
  <c r="N85" i="3" s="1"/>
  <c r="O85" i="3" s="1"/>
  <c r="F121" i="3"/>
  <c r="G121" i="3"/>
  <c r="H120" i="3"/>
  <c r="I120" i="3" s="1"/>
  <c r="C122" i="3"/>
  <c r="D122" i="3"/>
  <c r="K85" i="3" l="1"/>
  <c r="J85" i="3"/>
  <c r="H121" i="3"/>
  <c r="I121" i="3" s="1"/>
  <c r="G122" i="3"/>
  <c r="F122" i="3"/>
  <c r="C123" i="3"/>
  <c r="D123" i="3"/>
  <c r="L86" i="3" l="1"/>
  <c r="M86" i="3" s="1"/>
  <c r="N86" i="3" s="1"/>
  <c r="O86" i="3" s="1"/>
  <c r="H122" i="3"/>
  <c r="I122" i="3" s="1"/>
  <c r="G123" i="3"/>
  <c r="F123" i="3"/>
  <c r="C124" i="3"/>
  <c r="D124" i="3"/>
  <c r="K86" i="3" l="1"/>
  <c r="J86" i="3"/>
  <c r="L87" i="3" s="1"/>
  <c r="M87" i="3" s="1"/>
  <c r="N87" i="3" s="1"/>
  <c r="O87" i="3" s="1"/>
  <c r="H123" i="3"/>
  <c r="I123" i="3" s="1"/>
  <c r="F124" i="3"/>
  <c r="G124" i="3"/>
  <c r="D125" i="3"/>
  <c r="C125" i="3"/>
  <c r="J87" i="3" l="1"/>
  <c r="K87" i="3"/>
  <c r="H124" i="3"/>
  <c r="I124" i="3" s="1"/>
  <c r="F125" i="3"/>
  <c r="G125" i="3"/>
  <c r="C126" i="3"/>
  <c r="D126" i="3"/>
  <c r="L88" i="3" l="1"/>
  <c r="M88" i="3" s="1"/>
  <c r="N88" i="3" s="1"/>
  <c r="O88" i="3" s="1"/>
  <c r="F126" i="3"/>
  <c r="G126" i="3"/>
  <c r="H125" i="3"/>
  <c r="I125" i="3" s="1"/>
  <c r="C127" i="3"/>
  <c r="D127" i="3"/>
  <c r="J88" i="3" l="1"/>
  <c r="K88" i="3"/>
  <c r="G127" i="3"/>
  <c r="F127" i="3"/>
  <c r="H126" i="3"/>
  <c r="I126" i="3" s="1"/>
  <c r="C128" i="3"/>
  <c r="D128" i="3"/>
  <c r="L89" i="3" l="1"/>
  <c r="M89" i="3" s="1"/>
  <c r="N89" i="3" s="1"/>
  <c r="O89" i="3" s="1"/>
  <c r="G128" i="3"/>
  <c r="F128" i="3"/>
  <c r="H127" i="3"/>
  <c r="I127" i="3" s="1"/>
  <c r="D129" i="3"/>
  <c r="C129" i="3"/>
  <c r="J89" i="3" l="1"/>
  <c r="K89" i="3"/>
  <c r="L90" i="3" s="1"/>
  <c r="M90" i="3" s="1"/>
  <c r="N90" i="3" s="1"/>
  <c r="G129" i="3"/>
  <c r="F129" i="3"/>
  <c r="H128" i="3"/>
  <c r="I128" i="3" s="1"/>
  <c r="C130" i="3"/>
  <c r="D130" i="3"/>
  <c r="J90" i="3" l="1"/>
  <c r="O90" i="3"/>
  <c r="K90" i="3"/>
  <c r="G130" i="3"/>
  <c r="F130" i="3"/>
  <c r="H129" i="3"/>
  <c r="I129" i="3" s="1"/>
  <c r="C131" i="3"/>
  <c r="D131" i="3"/>
  <c r="L91" i="3" l="1"/>
  <c r="M91" i="3" s="1"/>
  <c r="H130" i="3"/>
  <c r="I130" i="3" s="1"/>
  <c r="F131" i="3"/>
  <c r="G131" i="3"/>
  <c r="C132" i="3"/>
  <c r="D132" i="3"/>
  <c r="N91" i="3" l="1"/>
  <c r="O91" i="3" s="1"/>
  <c r="J91" i="3"/>
  <c r="K91" i="3"/>
  <c r="G132" i="3"/>
  <c r="F132" i="3"/>
  <c r="H131" i="3"/>
  <c r="I131" i="3" s="1"/>
  <c r="D133" i="3"/>
  <c r="C133" i="3"/>
  <c r="L92" i="3" l="1"/>
  <c r="M92" i="3" s="1"/>
  <c r="N92" i="3" s="1"/>
  <c r="O92" i="3" s="1"/>
  <c r="G133" i="3"/>
  <c r="F133" i="3"/>
  <c r="H132" i="3"/>
  <c r="I132" i="3" s="1"/>
  <c r="C134" i="3"/>
  <c r="D134" i="3"/>
  <c r="J92" i="3" l="1"/>
  <c r="K92" i="3"/>
  <c r="G134" i="3"/>
  <c r="F134" i="3"/>
  <c r="H133" i="3"/>
  <c r="I133" i="3" s="1"/>
  <c r="C135" i="3"/>
  <c r="D135" i="3"/>
  <c r="L93" i="3" l="1"/>
  <c r="M93" i="3" s="1"/>
  <c r="N93" i="3" s="1"/>
  <c r="O93" i="3" s="1"/>
  <c r="G135" i="3"/>
  <c r="F135" i="3"/>
  <c r="H134" i="3"/>
  <c r="I134" i="3" s="1"/>
  <c r="C136" i="3"/>
  <c r="D136" i="3"/>
  <c r="J93" i="3" l="1"/>
  <c r="K93" i="3"/>
  <c r="L94" i="3" s="1"/>
  <c r="M94" i="3" s="1"/>
  <c r="F136" i="3"/>
  <c r="G136" i="3"/>
  <c r="H135" i="3"/>
  <c r="I135" i="3" s="1"/>
  <c r="D137" i="3"/>
  <c r="C137" i="3"/>
  <c r="N94" i="3" l="1"/>
  <c r="O94" i="3" s="1"/>
  <c r="J94" i="3"/>
  <c r="K94" i="3"/>
  <c r="H136" i="3"/>
  <c r="I136" i="3" s="1"/>
  <c r="G137" i="3"/>
  <c r="F137" i="3"/>
  <c r="C138" i="3"/>
  <c r="D138" i="3"/>
  <c r="L95" i="3" l="1"/>
  <c r="M95" i="3" s="1"/>
  <c r="N95" i="3" s="1"/>
  <c r="O95" i="3" s="1"/>
  <c r="F138" i="3"/>
  <c r="G138" i="3"/>
  <c r="H137" i="3"/>
  <c r="I137" i="3" s="1"/>
  <c r="C139" i="3"/>
  <c r="D139" i="3"/>
  <c r="J95" i="3" l="1"/>
  <c r="K95" i="3"/>
  <c r="L96" i="3" s="1"/>
  <c r="M96" i="3" s="1"/>
  <c r="G139" i="3"/>
  <c r="F139" i="3"/>
  <c r="H138" i="3"/>
  <c r="I138" i="3" s="1"/>
  <c r="C140" i="3"/>
  <c r="D140" i="3"/>
  <c r="N96" i="3" l="1"/>
  <c r="O96" i="3" s="1"/>
  <c r="J96" i="3"/>
  <c r="K96" i="3"/>
  <c r="G140" i="3"/>
  <c r="F140" i="3"/>
  <c r="H139" i="3"/>
  <c r="I139" i="3" s="1"/>
  <c r="D141" i="3"/>
  <c r="C141" i="3"/>
  <c r="L97" i="3" l="1"/>
  <c r="M97" i="3" s="1"/>
  <c r="N97" i="3" s="1"/>
  <c r="O97" i="3" s="1"/>
  <c r="G141" i="3"/>
  <c r="F141" i="3"/>
  <c r="H140" i="3"/>
  <c r="I140" i="3" s="1"/>
  <c r="C142" i="3"/>
  <c r="D142" i="3"/>
  <c r="J97" i="3" l="1"/>
  <c r="K97" i="3"/>
  <c r="L98" i="3" s="1"/>
  <c r="M98" i="3" s="1"/>
  <c r="N98" i="3" s="1"/>
  <c r="F142" i="3"/>
  <c r="G142" i="3"/>
  <c r="H141" i="3"/>
  <c r="I141" i="3" s="1"/>
  <c r="C143" i="3"/>
  <c r="D143" i="3"/>
  <c r="K98" i="3" l="1"/>
  <c r="O98" i="3"/>
  <c r="J98" i="3"/>
  <c r="L99" i="3" s="1"/>
  <c r="M99" i="3" s="1"/>
  <c r="N99" i="3" s="1"/>
  <c r="G143" i="3"/>
  <c r="F143" i="3"/>
  <c r="H142" i="3"/>
  <c r="I142" i="3" s="1"/>
  <c r="C144" i="3"/>
  <c r="D144" i="3"/>
  <c r="K99" i="3" l="1"/>
  <c r="O99" i="3"/>
  <c r="J99" i="3"/>
  <c r="F144" i="3"/>
  <c r="G144" i="3"/>
  <c r="H143" i="3"/>
  <c r="I143" i="3" s="1"/>
  <c r="D145" i="3"/>
  <c r="C145" i="3"/>
  <c r="L100" i="3" l="1"/>
  <c r="M100" i="3" s="1"/>
  <c r="N100" i="3" s="1"/>
  <c r="F145" i="3"/>
  <c r="G145" i="3"/>
  <c r="H144" i="3"/>
  <c r="I144" i="3" s="1"/>
  <c r="C146" i="3"/>
  <c r="D146" i="3"/>
  <c r="K100" i="3" l="1"/>
  <c r="O100" i="3"/>
  <c r="J100" i="3"/>
  <c r="H145" i="3"/>
  <c r="I145" i="3" s="1"/>
  <c r="F146" i="3"/>
  <c r="G146" i="3"/>
  <c r="C147" i="3"/>
  <c r="D147" i="3"/>
  <c r="L101" i="3" l="1"/>
  <c r="M101" i="3" s="1"/>
  <c r="N101" i="3" s="1"/>
  <c r="F147" i="3"/>
  <c r="G147" i="3"/>
  <c r="H146" i="3"/>
  <c r="I146" i="3" s="1"/>
  <c r="C148" i="3"/>
  <c r="D148" i="3"/>
  <c r="K101" i="3" l="1"/>
  <c r="O101" i="3"/>
  <c r="J101" i="3"/>
  <c r="F148" i="3"/>
  <c r="G148" i="3"/>
  <c r="H147" i="3"/>
  <c r="I147" i="3" s="1"/>
  <c r="D149" i="3"/>
  <c r="C149" i="3"/>
  <c r="L102" i="3" l="1"/>
  <c r="M102" i="3" s="1"/>
  <c r="N102" i="3" s="1"/>
  <c r="F149" i="3"/>
  <c r="G149" i="3"/>
  <c r="H148" i="3"/>
  <c r="I148" i="3" s="1"/>
  <c r="D150" i="3"/>
  <c r="C150" i="3"/>
  <c r="K102" i="3" l="1"/>
  <c r="O102" i="3"/>
  <c r="J102" i="3"/>
  <c r="F150" i="3"/>
  <c r="G150" i="3"/>
  <c r="H149" i="3"/>
  <c r="I149" i="3" s="1"/>
  <c r="C151" i="3"/>
  <c r="D151" i="3"/>
  <c r="L103" i="3" l="1"/>
  <c r="M103" i="3" s="1"/>
  <c r="N103" i="3" s="1"/>
  <c r="G151" i="3"/>
  <c r="F151" i="3"/>
  <c r="H150" i="3"/>
  <c r="I150" i="3" s="1"/>
  <c r="C152" i="3"/>
  <c r="D152" i="3"/>
  <c r="K103" i="3" l="1"/>
  <c r="O103" i="3"/>
  <c r="J103" i="3"/>
  <c r="G152" i="3"/>
  <c r="F152" i="3"/>
  <c r="H151" i="3"/>
  <c r="I151" i="3" s="1"/>
  <c r="D153" i="3"/>
  <c r="C153" i="3"/>
  <c r="L104" i="3" l="1"/>
  <c r="M104" i="3" s="1"/>
  <c r="N104" i="3" s="1"/>
  <c r="G153" i="3"/>
  <c r="F153" i="3"/>
  <c r="H152" i="3"/>
  <c r="I152" i="3" s="1"/>
  <c r="C154" i="3"/>
  <c r="D154" i="3"/>
  <c r="K104" i="3" l="1"/>
  <c r="O104" i="3"/>
  <c r="J104" i="3"/>
  <c r="G154" i="3"/>
  <c r="F154" i="3"/>
  <c r="H153" i="3"/>
  <c r="I153" i="3" s="1"/>
  <c r="C155" i="3"/>
  <c r="D155" i="3"/>
  <c r="L105" i="3" l="1"/>
  <c r="M105" i="3" s="1"/>
  <c r="N105" i="3" s="1"/>
  <c r="F155" i="3"/>
  <c r="G155" i="3"/>
  <c r="H154" i="3"/>
  <c r="I154" i="3" s="1"/>
  <c r="C156" i="3"/>
  <c r="D156" i="3"/>
  <c r="K105" i="3" l="1"/>
  <c r="O105" i="3"/>
  <c r="J105" i="3"/>
  <c r="H155" i="3"/>
  <c r="I155" i="3" s="1"/>
  <c r="G156" i="3"/>
  <c r="F156" i="3"/>
  <c r="D157" i="3"/>
  <c r="C157" i="3"/>
  <c r="L106" i="3" l="1"/>
  <c r="M106" i="3" s="1"/>
  <c r="N106" i="3" s="1"/>
  <c r="G157" i="3"/>
  <c r="F157" i="3"/>
  <c r="H156" i="3"/>
  <c r="I156" i="3" s="1"/>
  <c r="C158" i="3"/>
  <c r="D158" i="3"/>
  <c r="K106" i="3" l="1"/>
  <c r="O106" i="3"/>
  <c r="J106" i="3"/>
  <c r="L107" i="3" s="1"/>
  <c r="M107" i="3" s="1"/>
  <c r="N107" i="3" s="1"/>
  <c r="H157" i="3"/>
  <c r="I157" i="3" s="1"/>
  <c r="G158" i="3"/>
  <c r="F158" i="3"/>
  <c r="C159" i="3"/>
  <c r="D159" i="3"/>
  <c r="K107" i="3" l="1"/>
  <c r="O107" i="3"/>
  <c r="J107" i="3"/>
  <c r="G159" i="3"/>
  <c r="F159" i="3"/>
  <c r="H158" i="3"/>
  <c r="I158" i="3" s="1"/>
  <c r="C160" i="3"/>
  <c r="D160" i="3"/>
  <c r="L108" i="3" l="1"/>
  <c r="M108" i="3" s="1"/>
  <c r="N108" i="3" s="1"/>
  <c r="G160" i="3"/>
  <c r="F160" i="3"/>
  <c r="H159" i="3"/>
  <c r="I159" i="3" s="1"/>
  <c r="D161" i="3"/>
  <c r="C161" i="3"/>
  <c r="J108" i="3" l="1"/>
  <c r="O108" i="3"/>
  <c r="K108" i="3"/>
  <c r="H160" i="3"/>
  <c r="I160" i="3" s="1"/>
  <c r="F161" i="3"/>
  <c r="G161" i="3"/>
  <c r="C162" i="3"/>
  <c r="D162" i="3"/>
  <c r="L109" i="3" l="1"/>
  <c r="M109" i="3" s="1"/>
  <c r="N109" i="3" s="1"/>
  <c r="O109" i="3" s="1"/>
  <c r="H161" i="3"/>
  <c r="I161" i="3" s="1"/>
  <c r="F162" i="3"/>
  <c r="G162" i="3"/>
  <c r="C163" i="3"/>
  <c r="D163" i="3"/>
  <c r="J109" i="3" l="1"/>
  <c r="K109" i="3"/>
  <c r="L110" i="3" s="1"/>
  <c r="M110" i="3" s="1"/>
  <c r="N110" i="3" s="1"/>
  <c r="H162" i="3"/>
  <c r="I162" i="3" s="1"/>
  <c r="F163" i="3"/>
  <c r="G163" i="3"/>
  <c r="C164" i="3"/>
  <c r="D164" i="3"/>
  <c r="J110" i="3" l="1"/>
  <c r="O110" i="3"/>
  <c r="K110" i="3"/>
  <c r="L111" i="3" s="1"/>
  <c r="M111" i="3" s="1"/>
  <c r="N111" i="3" s="1"/>
  <c r="H163" i="3"/>
  <c r="I163" i="3" s="1"/>
  <c r="G164" i="3"/>
  <c r="F164" i="3"/>
  <c r="D165" i="3"/>
  <c r="C165" i="3"/>
  <c r="K111" i="3" l="1"/>
  <c r="O111" i="3"/>
  <c r="J111" i="3"/>
  <c r="H164" i="3"/>
  <c r="I164" i="3" s="1"/>
  <c r="F165" i="3"/>
  <c r="G165" i="3"/>
  <c r="C166" i="3"/>
  <c r="D166" i="3"/>
  <c r="L112" i="3" l="1"/>
  <c r="M112" i="3" s="1"/>
  <c r="N112" i="3" s="1"/>
  <c r="O112" i="3" s="1"/>
  <c r="H165" i="3"/>
  <c r="I165" i="3" s="1"/>
  <c r="F166" i="3"/>
  <c r="G166" i="3"/>
  <c r="C167" i="3"/>
  <c r="D167" i="3"/>
  <c r="K112" i="3" l="1"/>
  <c r="J112" i="3"/>
  <c r="L113" i="3"/>
  <c r="M113" i="3" s="1"/>
  <c r="N113" i="3" s="1"/>
  <c r="G167" i="3"/>
  <c r="F167" i="3"/>
  <c r="H166" i="3"/>
  <c r="I166" i="3" s="1"/>
  <c r="C168" i="3"/>
  <c r="D168" i="3"/>
  <c r="K113" i="3" l="1"/>
  <c r="O113" i="3"/>
  <c r="J113" i="3"/>
  <c r="L114" i="3" s="1"/>
  <c r="M114" i="3" s="1"/>
  <c r="N114" i="3" s="1"/>
  <c r="F168" i="3"/>
  <c r="G168" i="3"/>
  <c r="H167" i="3"/>
  <c r="I167" i="3" s="1"/>
  <c r="D169" i="3"/>
  <c r="C169" i="3"/>
  <c r="O114" i="3" l="1"/>
  <c r="K114" i="3"/>
  <c r="J114" i="3"/>
  <c r="L115" i="3" s="1"/>
  <c r="M115" i="3" s="1"/>
  <c r="N115" i="3" s="1"/>
  <c r="H168" i="3"/>
  <c r="I168" i="3" s="1"/>
  <c r="F169" i="3"/>
  <c r="G169" i="3"/>
  <c r="C170" i="3"/>
  <c r="D170" i="3"/>
  <c r="J115" i="3" l="1"/>
  <c r="O115" i="3"/>
  <c r="K115" i="3"/>
  <c r="H169" i="3"/>
  <c r="I169" i="3" s="1"/>
  <c r="G170" i="3"/>
  <c r="F170" i="3"/>
  <c r="C171" i="3"/>
  <c r="D171" i="3"/>
  <c r="L116" i="3" l="1"/>
  <c r="M116" i="3" s="1"/>
  <c r="N116" i="3" s="1"/>
  <c r="H170" i="3"/>
  <c r="I170" i="3" s="1"/>
  <c r="G171" i="3"/>
  <c r="F171" i="3"/>
  <c r="C172" i="3"/>
  <c r="D172" i="3"/>
  <c r="J116" i="3" l="1"/>
  <c r="O116" i="3"/>
  <c r="K116" i="3"/>
  <c r="L117" i="3" s="1"/>
  <c r="M117" i="3" s="1"/>
  <c r="N117" i="3" s="1"/>
  <c r="F172" i="3"/>
  <c r="G172" i="3"/>
  <c r="H171" i="3"/>
  <c r="I171" i="3" s="1"/>
  <c r="D173" i="3"/>
  <c r="C173" i="3"/>
  <c r="O117" i="3" l="1"/>
  <c r="J117" i="3"/>
  <c r="K117" i="3"/>
  <c r="L118" i="3" s="1"/>
  <c r="M118" i="3" s="1"/>
  <c r="N118" i="3" s="1"/>
  <c r="H172" i="3"/>
  <c r="I172" i="3" s="1"/>
  <c r="G173" i="3"/>
  <c r="F173" i="3"/>
  <c r="C174" i="3"/>
  <c r="D174" i="3"/>
  <c r="O118" i="3" l="1"/>
  <c r="K118" i="3"/>
  <c r="J118" i="3"/>
  <c r="F174" i="3"/>
  <c r="G174" i="3"/>
  <c r="H173" i="3"/>
  <c r="I173" i="3" s="1"/>
  <c r="C175" i="3"/>
  <c r="D175" i="3"/>
  <c r="L119" i="3" l="1"/>
  <c r="M119" i="3" s="1"/>
  <c r="N119" i="3" s="1"/>
  <c r="G175" i="3"/>
  <c r="F175" i="3"/>
  <c r="H174" i="3"/>
  <c r="I174" i="3" s="1"/>
  <c r="C176" i="3"/>
  <c r="D176" i="3"/>
  <c r="K119" i="3" l="1"/>
  <c r="O119" i="3"/>
  <c r="J119" i="3"/>
  <c r="L120" i="3" s="1"/>
  <c r="M120" i="3" s="1"/>
  <c r="N120" i="3" s="1"/>
  <c r="G176" i="3"/>
  <c r="F176" i="3"/>
  <c r="H175" i="3"/>
  <c r="I175" i="3" s="1"/>
  <c r="D177" i="3"/>
  <c r="C177" i="3"/>
  <c r="K120" i="3" l="1"/>
  <c r="O120" i="3"/>
  <c r="J120" i="3"/>
  <c r="G177" i="3"/>
  <c r="F177" i="3"/>
  <c r="H176" i="3"/>
  <c r="I176" i="3" s="1"/>
  <c r="C178" i="3"/>
  <c r="D178" i="3"/>
  <c r="L121" i="3" l="1"/>
  <c r="M121" i="3" s="1"/>
  <c r="N121" i="3" s="1"/>
  <c r="O121" i="3" s="1"/>
  <c r="F178" i="3"/>
  <c r="G178" i="3"/>
  <c r="H177" i="3"/>
  <c r="I177" i="3" s="1"/>
  <c r="C179" i="3"/>
  <c r="D179" i="3"/>
  <c r="K121" i="3" l="1"/>
  <c r="J121" i="3"/>
  <c r="G179" i="3"/>
  <c r="F179" i="3"/>
  <c r="H178" i="3"/>
  <c r="I178" i="3" s="1"/>
  <c r="C180" i="3"/>
  <c r="D180" i="3"/>
  <c r="L122" i="3" l="1"/>
  <c r="M122" i="3" s="1"/>
  <c r="G180" i="3"/>
  <c r="F180" i="3"/>
  <c r="H179" i="3"/>
  <c r="I179" i="3" s="1"/>
  <c r="D181" i="3"/>
  <c r="C181" i="3"/>
  <c r="N122" i="3" l="1"/>
  <c r="O122" i="3" s="1"/>
  <c r="J122" i="3"/>
  <c r="K122" i="3"/>
  <c r="G181" i="3"/>
  <c r="F181" i="3"/>
  <c r="H180" i="3"/>
  <c r="I180" i="3" s="1"/>
  <c r="C182" i="3"/>
  <c r="D182" i="3"/>
  <c r="L123" i="3" l="1"/>
  <c r="M123" i="3" s="1"/>
  <c r="N123" i="3" s="1"/>
  <c r="O123" i="3" s="1"/>
  <c r="F182" i="3"/>
  <c r="G182" i="3"/>
  <c r="H181" i="3"/>
  <c r="I181" i="3" s="1"/>
  <c r="C183" i="3"/>
  <c r="D183" i="3"/>
  <c r="J123" i="3" l="1"/>
  <c r="K123" i="3"/>
  <c r="F183" i="3"/>
  <c r="H182" i="3"/>
  <c r="I182" i="3" s="1"/>
  <c r="G183" i="3"/>
  <c r="C184" i="3"/>
  <c r="D184" i="3"/>
  <c r="L124" i="3" l="1"/>
  <c r="M124" i="3" s="1"/>
  <c r="F184" i="3"/>
  <c r="G184" i="3"/>
  <c r="H183" i="3"/>
  <c r="I183" i="3" s="1"/>
  <c r="D185" i="3"/>
  <c r="C185" i="3"/>
  <c r="N124" i="3" l="1"/>
  <c r="O124" i="3" s="1"/>
  <c r="K124" i="3"/>
  <c r="J124" i="3"/>
  <c r="H184" i="3"/>
  <c r="I184" i="3" s="1"/>
  <c r="F185" i="3"/>
  <c r="G185" i="3"/>
  <c r="C186" i="3"/>
  <c r="D186" i="3"/>
  <c r="L125" i="3" l="1"/>
  <c r="M125" i="3" s="1"/>
  <c r="N125" i="3" s="1"/>
  <c r="O125" i="3" s="1"/>
  <c r="H185" i="3"/>
  <c r="I185" i="3" s="1"/>
  <c r="F186" i="3"/>
  <c r="G186" i="3"/>
  <c r="C187" i="3"/>
  <c r="D187" i="3"/>
  <c r="J125" i="3" l="1"/>
  <c r="K125" i="3"/>
  <c r="L126" i="3" s="1"/>
  <c r="M126" i="3" s="1"/>
  <c r="N126" i="3" s="1"/>
  <c r="O126" i="3" s="1"/>
  <c r="H186" i="3"/>
  <c r="I186" i="3" s="1"/>
  <c r="G187" i="3"/>
  <c r="F187" i="3"/>
  <c r="C188" i="3"/>
  <c r="D188" i="3"/>
  <c r="J126" i="3" l="1"/>
  <c r="K126" i="3"/>
  <c r="L127" i="3" s="1"/>
  <c r="M127" i="3" s="1"/>
  <c r="H187" i="3"/>
  <c r="I187" i="3" s="1"/>
  <c r="G188" i="3"/>
  <c r="F188" i="3"/>
  <c r="D189" i="3"/>
  <c r="C189" i="3"/>
  <c r="N127" i="3" l="1"/>
  <c r="O127" i="3" s="1"/>
  <c r="K127" i="3"/>
  <c r="J127" i="3"/>
  <c r="F189" i="3"/>
  <c r="G189" i="3"/>
  <c r="H188" i="3"/>
  <c r="I188" i="3" s="1"/>
  <c r="C190" i="3"/>
  <c r="D190" i="3"/>
  <c r="L128" i="3" l="1"/>
  <c r="M128" i="3" s="1"/>
  <c r="N128" i="3" s="1"/>
  <c r="O128" i="3" s="1"/>
  <c r="F190" i="3"/>
  <c r="G190" i="3"/>
  <c r="H189" i="3"/>
  <c r="I189" i="3" s="1"/>
  <c r="C191" i="3"/>
  <c r="D191" i="3"/>
  <c r="K128" i="3" l="1"/>
  <c r="J128" i="3"/>
  <c r="H190" i="3"/>
  <c r="I190" i="3" s="1"/>
  <c r="G191" i="3"/>
  <c r="F191" i="3"/>
  <c r="C192" i="3"/>
  <c r="D192" i="3"/>
  <c r="L129" i="3" l="1"/>
  <c r="M129" i="3" s="1"/>
  <c r="G192" i="3"/>
  <c r="F192" i="3"/>
  <c r="H191" i="3"/>
  <c r="I191" i="3" s="1"/>
  <c r="D193" i="3"/>
  <c r="C193" i="3"/>
  <c r="N129" i="3" l="1"/>
  <c r="O129" i="3" s="1"/>
  <c r="K129" i="3"/>
  <c r="J129" i="3"/>
  <c r="H192" i="3"/>
  <c r="I192" i="3" s="1"/>
  <c r="G193" i="3"/>
  <c r="F193" i="3"/>
  <c r="C194" i="3"/>
  <c r="D194" i="3"/>
  <c r="L130" i="3" l="1"/>
  <c r="M130" i="3" s="1"/>
  <c r="N130" i="3" s="1"/>
  <c r="O130" i="3" s="1"/>
  <c r="H193" i="3"/>
  <c r="I193" i="3" s="1"/>
  <c r="F194" i="3"/>
  <c r="G194" i="3"/>
  <c r="C195" i="3"/>
  <c r="D195" i="3"/>
  <c r="J130" i="3" l="1"/>
  <c r="K130" i="3"/>
  <c r="L131" i="3" s="1"/>
  <c r="M131" i="3" s="1"/>
  <c r="N131" i="3" s="1"/>
  <c r="O131" i="3" s="1"/>
  <c r="F195" i="3"/>
  <c r="G195" i="3"/>
  <c r="H194" i="3"/>
  <c r="I194" i="3" s="1"/>
  <c r="C196" i="3"/>
  <c r="D196" i="3"/>
  <c r="K131" i="3" l="1"/>
  <c r="J131" i="3"/>
  <c r="H195" i="3"/>
  <c r="I195" i="3" s="1"/>
  <c r="G196" i="3"/>
  <c r="F196" i="3"/>
  <c r="D197" i="3"/>
  <c r="C197" i="3"/>
  <c r="L132" i="3" l="1"/>
  <c r="M132" i="3" s="1"/>
  <c r="N132" i="3" s="1"/>
  <c r="O132" i="3" s="1"/>
  <c r="G197" i="3"/>
  <c r="F197" i="3"/>
  <c r="H196" i="3"/>
  <c r="I196" i="3" s="1"/>
  <c r="C198" i="3"/>
  <c r="D198" i="3"/>
  <c r="J132" i="3" l="1"/>
  <c r="K132" i="3"/>
  <c r="F198" i="3"/>
  <c r="G198" i="3"/>
  <c r="H197" i="3"/>
  <c r="I197" i="3" s="1"/>
  <c r="C199" i="3"/>
  <c r="D199" i="3"/>
  <c r="L133" i="3" l="1"/>
  <c r="M133" i="3" s="1"/>
  <c r="F199" i="3"/>
  <c r="G199" i="3"/>
  <c r="H198" i="3"/>
  <c r="I198" i="3" s="1"/>
  <c r="C200" i="3"/>
  <c r="D200" i="3"/>
  <c r="N133" i="3" l="1"/>
  <c r="O133" i="3" s="1"/>
  <c r="J133" i="3"/>
  <c r="K133" i="3"/>
  <c r="L134" i="3" s="1"/>
  <c r="M134" i="3" s="1"/>
  <c r="G200" i="3"/>
  <c r="F200" i="3"/>
  <c r="H199" i="3"/>
  <c r="I199" i="3" s="1"/>
  <c r="D201" i="3"/>
  <c r="C201" i="3"/>
  <c r="N134" i="3" l="1"/>
  <c r="O134" i="3" s="1"/>
  <c r="K134" i="3"/>
  <c r="J134" i="3"/>
  <c r="H200" i="3"/>
  <c r="I200" i="3" s="1"/>
  <c r="F201" i="3"/>
  <c r="G201" i="3"/>
  <c r="C202" i="3"/>
  <c r="D202" i="3"/>
  <c r="L135" i="3" l="1"/>
  <c r="M135" i="3" s="1"/>
  <c r="N135" i="3" s="1"/>
  <c r="O135" i="3" s="1"/>
  <c r="G202" i="3"/>
  <c r="F202" i="3"/>
  <c r="H201" i="3"/>
  <c r="I201" i="3" s="1"/>
  <c r="C203" i="3"/>
  <c r="D203" i="3"/>
  <c r="J135" i="3" l="1"/>
  <c r="K135" i="3"/>
  <c r="H202" i="3"/>
  <c r="I202" i="3" s="1"/>
  <c r="G203" i="3"/>
  <c r="F203" i="3"/>
  <c r="C204" i="3"/>
  <c r="D204" i="3"/>
  <c r="L136" i="3" l="1"/>
  <c r="M136" i="3" s="1"/>
  <c r="F204" i="3"/>
  <c r="G204" i="3"/>
  <c r="H203" i="3"/>
  <c r="I203" i="3" s="1"/>
  <c r="D205" i="3"/>
  <c r="C205" i="3"/>
  <c r="N136" i="3" l="1"/>
  <c r="O136" i="3" s="1"/>
  <c r="K136" i="3"/>
  <c r="J136" i="3"/>
  <c r="H204" i="3"/>
  <c r="I204" i="3" s="1"/>
  <c r="G205" i="3"/>
  <c r="F205" i="3"/>
  <c r="C206" i="3"/>
  <c r="D206" i="3"/>
  <c r="L137" i="3" l="1"/>
  <c r="M137" i="3" s="1"/>
  <c r="N137" i="3" s="1"/>
  <c r="O137" i="3" s="1"/>
  <c r="F206" i="3"/>
  <c r="G206" i="3"/>
  <c r="H205" i="3"/>
  <c r="I205" i="3" s="1"/>
  <c r="C207" i="3"/>
  <c r="D207" i="3"/>
  <c r="J137" i="3" l="1"/>
  <c r="K137" i="3"/>
  <c r="L138" i="3" s="1"/>
  <c r="M138" i="3" s="1"/>
  <c r="K138" i="3" s="1"/>
  <c r="G207" i="3"/>
  <c r="F207" i="3"/>
  <c r="H206" i="3"/>
  <c r="I206" i="3" s="1"/>
  <c r="C208" i="3"/>
  <c r="D208" i="3"/>
  <c r="N138" i="3" l="1"/>
  <c r="O138" i="3" s="1"/>
  <c r="J138" i="3"/>
  <c r="L139" i="3" s="1"/>
  <c r="M139" i="3" s="1"/>
  <c r="K139" i="3" s="1"/>
  <c r="F208" i="3"/>
  <c r="G208" i="3"/>
  <c r="H207" i="3"/>
  <c r="I207" i="3" s="1"/>
  <c r="D209" i="3"/>
  <c r="C209" i="3"/>
  <c r="J139" i="3" l="1"/>
  <c r="N139" i="3"/>
  <c r="O139" i="3" s="1"/>
  <c r="L140" i="3"/>
  <c r="M140" i="3" s="1"/>
  <c r="J140" i="3" s="1"/>
  <c r="F209" i="3"/>
  <c r="G209" i="3"/>
  <c r="H208" i="3"/>
  <c r="I208" i="3" s="1"/>
  <c r="C210" i="3"/>
  <c r="D210" i="3"/>
  <c r="N140" i="3" l="1"/>
  <c r="O140" i="3" s="1"/>
  <c r="K140" i="3"/>
  <c r="L141" i="3" s="1"/>
  <c r="M141" i="3" s="1"/>
  <c r="J141" i="3" s="1"/>
  <c r="G210" i="3"/>
  <c r="F210" i="3"/>
  <c r="H209" i="3"/>
  <c r="I209" i="3" s="1"/>
  <c r="C211" i="3"/>
  <c r="D211" i="3"/>
  <c r="N141" i="3" l="1"/>
  <c r="O141" i="3" s="1"/>
  <c r="K141" i="3"/>
  <c r="L142" i="3" s="1"/>
  <c r="M142" i="3" s="1"/>
  <c r="N142" i="3" s="1"/>
  <c r="O142" i="3" s="1"/>
  <c r="F211" i="3"/>
  <c r="G211" i="3"/>
  <c r="H210" i="3"/>
  <c r="I210" i="3" s="1"/>
  <c r="C212" i="3"/>
  <c r="D212" i="3"/>
  <c r="J142" i="3" l="1"/>
  <c r="K142" i="3"/>
  <c r="H211" i="3"/>
  <c r="I211" i="3" s="1"/>
  <c r="G212" i="3"/>
  <c r="F212" i="3"/>
  <c r="D213" i="3"/>
  <c r="C213" i="3"/>
  <c r="L143" i="3" l="1"/>
  <c r="M143" i="3" s="1"/>
  <c r="N143" i="3" s="1"/>
  <c r="O143" i="3" s="1"/>
  <c r="G213" i="3"/>
  <c r="F213" i="3"/>
  <c r="H212" i="3"/>
  <c r="I212" i="3" s="1"/>
  <c r="C214" i="3"/>
  <c r="D214" i="3"/>
  <c r="K143" i="3" l="1"/>
  <c r="J143" i="3"/>
  <c r="L144" i="3" s="1"/>
  <c r="M144" i="3" s="1"/>
  <c r="N144" i="3" s="1"/>
  <c r="O144" i="3" s="1"/>
  <c r="G214" i="3"/>
  <c r="F214" i="3"/>
  <c r="H213" i="3"/>
  <c r="I213" i="3" s="1"/>
  <c r="C215" i="3"/>
  <c r="D215" i="3"/>
  <c r="K144" i="3" l="1"/>
  <c r="J144" i="3"/>
  <c r="L145" i="3"/>
  <c r="M145" i="3" s="1"/>
  <c r="H214" i="3"/>
  <c r="I214" i="3" s="1"/>
  <c r="F215" i="3"/>
  <c r="G215" i="3"/>
  <c r="C216" i="3"/>
  <c r="D216" i="3"/>
  <c r="J145" i="3" l="1"/>
  <c r="K145" i="3"/>
  <c r="L146" i="3" s="1"/>
  <c r="M146" i="3" s="1"/>
  <c r="N145" i="3"/>
  <c r="O145" i="3" s="1"/>
  <c r="H215" i="3"/>
  <c r="I215" i="3" s="1"/>
  <c r="F216" i="3"/>
  <c r="G216" i="3"/>
  <c r="D217" i="3"/>
  <c r="C217" i="3"/>
  <c r="N146" i="3" l="1"/>
  <c r="O146" i="3" s="1"/>
  <c r="J146" i="3"/>
  <c r="K146" i="3"/>
  <c r="L147" i="3" s="1"/>
  <c r="M147" i="3" s="1"/>
  <c r="H216" i="3"/>
  <c r="I216" i="3" s="1"/>
  <c r="G217" i="3"/>
  <c r="F217" i="3"/>
  <c r="C218" i="3"/>
  <c r="D218" i="3"/>
  <c r="J147" i="3" l="1"/>
  <c r="K147" i="3"/>
  <c r="L148" i="3" s="1"/>
  <c r="M148" i="3" s="1"/>
  <c r="N147" i="3"/>
  <c r="O147" i="3" s="1"/>
  <c r="F218" i="3"/>
  <c r="G218" i="3"/>
  <c r="H217" i="3"/>
  <c r="I217" i="3" s="1"/>
  <c r="C219" i="3"/>
  <c r="D219" i="3"/>
  <c r="N148" i="3" l="1"/>
  <c r="O148" i="3" s="1"/>
  <c r="K148" i="3"/>
  <c r="J148" i="3"/>
  <c r="H218" i="3"/>
  <c r="I218" i="3" s="1"/>
  <c r="F219" i="3"/>
  <c r="G219" i="3"/>
  <c r="C220" i="3"/>
  <c r="D220" i="3"/>
  <c r="L149" i="3" l="1"/>
  <c r="M149" i="3" s="1"/>
  <c r="N149" i="3" s="1"/>
  <c r="O149" i="3" s="1"/>
  <c r="H219" i="3"/>
  <c r="I219" i="3" s="1"/>
  <c r="G220" i="3"/>
  <c r="F220" i="3"/>
  <c r="D221" i="3"/>
  <c r="C221" i="3"/>
  <c r="J149" i="3" l="1"/>
  <c r="K149" i="3"/>
  <c r="L150" i="3" s="1"/>
  <c r="M150" i="3" s="1"/>
  <c r="G221" i="3"/>
  <c r="F221" i="3"/>
  <c r="H220" i="3"/>
  <c r="I220" i="3" s="1"/>
  <c r="C222" i="3"/>
  <c r="D222" i="3"/>
  <c r="N150" i="3" l="1"/>
  <c r="O150" i="3" s="1"/>
  <c r="J150" i="3"/>
  <c r="K150" i="3"/>
  <c r="L151" i="3" s="1"/>
  <c r="M151" i="3" s="1"/>
  <c r="K151" i="3" s="1"/>
  <c r="F222" i="3"/>
  <c r="G222" i="3"/>
  <c r="H221" i="3"/>
  <c r="I221" i="3" s="1"/>
  <c r="C223" i="3"/>
  <c r="D223" i="3"/>
  <c r="J151" i="3" l="1"/>
  <c r="N151" i="3"/>
  <c r="O151" i="3" s="1"/>
  <c r="L152" i="3"/>
  <c r="M152" i="3" s="1"/>
  <c r="J152" i="3" s="1"/>
  <c r="F223" i="3"/>
  <c r="G223" i="3"/>
  <c r="H222" i="3"/>
  <c r="I222" i="3" s="1"/>
  <c r="C224" i="3"/>
  <c r="D224" i="3"/>
  <c r="K152" i="3" l="1"/>
  <c r="L153" i="3" s="1"/>
  <c r="M153" i="3" s="1"/>
  <c r="N153" i="3" s="1"/>
  <c r="N152" i="3"/>
  <c r="O152" i="3" s="1"/>
  <c r="H223" i="3"/>
  <c r="I223" i="3" s="1"/>
  <c r="F224" i="3"/>
  <c r="G224" i="3"/>
  <c r="D225" i="3"/>
  <c r="C225" i="3"/>
  <c r="O153" i="3" l="1"/>
  <c r="J153" i="3"/>
  <c r="K153" i="3"/>
  <c r="L154" i="3" s="1"/>
  <c r="M154" i="3" s="1"/>
  <c r="N154" i="3" s="1"/>
  <c r="O154" i="3" s="1"/>
  <c r="G225" i="3"/>
  <c r="F225" i="3"/>
  <c r="H224" i="3"/>
  <c r="I224" i="3" s="1"/>
  <c r="C226" i="3"/>
  <c r="D226" i="3"/>
  <c r="J154" i="3" l="1"/>
  <c r="K154" i="3"/>
  <c r="F226" i="3"/>
  <c r="G226" i="3"/>
  <c r="H225" i="3"/>
  <c r="I225" i="3" s="1"/>
  <c r="C227" i="3"/>
  <c r="D227" i="3"/>
  <c r="L155" i="3" l="1"/>
  <c r="M155" i="3" s="1"/>
  <c r="N155" i="3" s="1"/>
  <c r="O155" i="3" s="1"/>
  <c r="G227" i="3"/>
  <c r="F227" i="3"/>
  <c r="H226" i="3"/>
  <c r="I226" i="3" s="1"/>
  <c r="C228" i="3"/>
  <c r="D228" i="3"/>
  <c r="J155" i="3" l="1"/>
  <c r="K155" i="3"/>
  <c r="H227" i="3"/>
  <c r="I227" i="3" s="1"/>
  <c r="F228" i="3"/>
  <c r="G228" i="3"/>
  <c r="D229" i="3"/>
  <c r="C229" i="3"/>
  <c r="L156" i="3" l="1"/>
  <c r="M156" i="3" s="1"/>
  <c r="K156" i="3" s="1"/>
  <c r="H228" i="3"/>
  <c r="I228" i="3" s="1"/>
  <c r="F229" i="3"/>
  <c r="G229" i="3"/>
  <c r="C230" i="3"/>
  <c r="D230" i="3"/>
  <c r="J156" i="3" l="1"/>
  <c r="L157" i="3" s="1"/>
  <c r="M157" i="3" s="1"/>
  <c r="J157" i="3" s="1"/>
  <c r="N156" i="3"/>
  <c r="O156" i="3" s="1"/>
  <c r="F230" i="3"/>
  <c r="G230" i="3"/>
  <c r="H229" i="3"/>
  <c r="I229" i="3" s="1"/>
  <c r="C231" i="3"/>
  <c r="D231" i="3"/>
  <c r="N157" i="3" l="1"/>
  <c r="O157" i="3" s="1"/>
  <c r="K157" i="3"/>
  <c r="L158" i="3" s="1"/>
  <c r="M158" i="3" s="1"/>
  <c r="H230" i="3"/>
  <c r="I230" i="3" s="1"/>
  <c r="F231" i="3"/>
  <c r="G231" i="3"/>
  <c r="C232" i="3"/>
  <c r="D232" i="3"/>
  <c r="N158" i="3" l="1"/>
  <c r="O158" i="3" s="1"/>
  <c r="J158" i="3"/>
  <c r="K158" i="3"/>
  <c r="L159" i="3" s="1"/>
  <c r="M159" i="3" s="1"/>
  <c r="N159" i="3" s="1"/>
  <c r="O159" i="3" s="1"/>
  <c r="H231" i="3"/>
  <c r="I231" i="3" s="1"/>
  <c r="F232" i="3"/>
  <c r="G232" i="3"/>
  <c r="D233" i="3"/>
  <c r="C233" i="3"/>
  <c r="J159" i="3" l="1"/>
  <c r="K159" i="3"/>
  <c r="L160" i="3" s="1"/>
  <c r="M160" i="3" s="1"/>
  <c r="J160" i="3" s="1"/>
  <c r="F233" i="3"/>
  <c r="G233" i="3"/>
  <c r="H232" i="3"/>
  <c r="I232" i="3" s="1"/>
  <c r="C234" i="3"/>
  <c r="D234" i="3"/>
  <c r="K160" i="3" l="1"/>
  <c r="L161" i="3" s="1"/>
  <c r="M161" i="3" s="1"/>
  <c r="N161" i="3" s="1"/>
  <c r="N160" i="3"/>
  <c r="O160" i="3" s="1"/>
  <c r="G234" i="3"/>
  <c r="F234" i="3"/>
  <c r="H233" i="3"/>
  <c r="I233" i="3" s="1"/>
  <c r="C235" i="3"/>
  <c r="D235" i="3"/>
  <c r="O161" i="3" l="1"/>
  <c r="K161" i="3"/>
  <c r="J161" i="3"/>
  <c r="G235" i="3"/>
  <c r="F235" i="3"/>
  <c r="H234" i="3"/>
  <c r="I234" i="3" s="1"/>
  <c r="C236" i="3"/>
  <c r="D236" i="3"/>
  <c r="L162" i="3" l="1"/>
  <c r="M162" i="3" s="1"/>
  <c r="F236" i="3"/>
  <c r="G236" i="3"/>
  <c r="H235" i="3"/>
  <c r="I235" i="3" s="1"/>
  <c r="D237" i="3"/>
  <c r="C237" i="3"/>
  <c r="N162" i="3" l="1"/>
  <c r="O162" i="3" s="1"/>
  <c r="J162" i="3"/>
  <c r="K162" i="3"/>
  <c r="L163" i="3" s="1"/>
  <c r="M163" i="3" s="1"/>
  <c r="H236" i="3"/>
  <c r="I236" i="3" s="1"/>
  <c r="G237" i="3"/>
  <c r="F237" i="3"/>
  <c r="C238" i="3"/>
  <c r="D238" i="3"/>
  <c r="N163" i="3" l="1"/>
  <c r="O163" i="3" s="1"/>
  <c r="J163" i="3"/>
  <c r="K163" i="3"/>
  <c r="F238" i="3"/>
  <c r="G238" i="3"/>
  <c r="H237" i="3"/>
  <c r="I237" i="3" s="1"/>
  <c r="C239" i="3"/>
  <c r="D239" i="3"/>
  <c r="L164" i="3" l="1"/>
  <c r="M164" i="3" s="1"/>
  <c r="N164" i="3" s="1"/>
  <c r="O164" i="3" s="1"/>
  <c r="G239" i="3"/>
  <c r="F239" i="3"/>
  <c r="H238" i="3"/>
  <c r="I238" i="3" s="1"/>
  <c r="C240" i="3"/>
  <c r="D240" i="3"/>
  <c r="J164" i="3" l="1"/>
  <c r="K164" i="3"/>
  <c r="L165" i="3" s="1"/>
  <c r="M165" i="3" s="1"/>
  <c r="G240" i="3"/>
  <c r="F240" i="3"/>
  <c r="H239" i="3"/>
  <c r="I239" i="3" s="1"/>
  <c r="D241" i="3"/>
  <c r="C241" i="3"/>
  <c r="N165" i="3" l="1"/>
  <c r="O165" i="3" s="1"/>
  <c r="J165" i="3"/>
  <c r="K165" i="3"/>
  <c r="L166" i="3" s="1"/>
  <c r="M166" i="3" s="1"/>
  <c r="F241" i="3"/>
  <c r="G241" i="3"/>
  <c r="H240" i="3"/>
  <c r="I240" i="3" s="1"/>
  <c r="C242" i="3"/>
  <c r="D242" i="3"/>
  <c r="J166" i="3" l="1"/>
  <c r="K166" i="3"/>
  <c r="N166" i="3"/>
  <c r="O166" i="3" s="1"/>
  <c r="F242" i="3"/>
  <c r="G242" i="3"/>
  <c r="H241" i="3"/>
  <c r="I241" i="3" s="1"/>
  <c r="C243" i="3"/>
  <c r="D243" i="3"/>
  <c r="L167" i="3" l="1"/>
  <c r="M167" i="3" s="1"/>
  <c r="G243" i="3"/>
  <c r="F243" i="3"/>
  <c r="H242" i="3"/>
  <c r="I242" i="3" s="1"/>
  <c r="C244" i="3"/>
  <c r="D244" i="3"/>
  <c r="N167" i="3" l="1"/>
  <c r="O167" i="3" s="1"/>
  <c r="K167" i="3"/>
  <c r="J167" i="3"/>
  <c r="G244" i="3"/>
  <c r="F244" i="3"/>
  <c r="H243" i="3"/>
  <c r="I243" i="3" s="1"/>
  <c r="D245" i="3"/>
  <c r="C245" i="3"/>
  <c r="L168" i="3" l="1"/>
  <c r="M168" i="3" s="1"/>
  <c r="N168" i="3" s="1"/>
  <c r="O168" i="3" s="1"/>
  <c r="G245" i="3"/>
  <c r="F245" i="3"/>
  <c r="H244" i="3"/>
  <c r="I244" i="3" s="1"/>
  <c r="C246" i="3"/>
  <c r="D246" i="3"/>
  <c r="J168" i="3" l="1"/>
  <c r="K168" i="3"/>
  <c r="L169" i="3" s="1"/>
  <c r="M169" i="3" s="1"/>
  <c r="N169" i="3" s="1"/>
  <c r="O169" i="3" s="1"/>
  <c r="G246" i="3"/>
  <c r="F246" i="3"/>
  <c r="H245" i="3"/>
  <c r="I245" i="3" s="1"/>
  <c r="C247" i="3"/>
  <c r="D247" i="3"/>
  <c r="K169" i="3" l="1"/>
  <c r="J169" i="3"/>
  <c r="L170" i="3" s="1"/>
  <c r="M170" i="3" s="1"/>
  <c r="N170" i="3" s="1"/>
  <c r="O170" i="3" s="1"/>
  <c r="G247" i="3"/>
  <c r="F247" i="3"/>
  <c r="H246" i="3"/>
  <c r="I246" i="3" s="1"/>
  <c r="C248" i="3"/>
  <c r="D248" i="3"/>
  <c r="J170" i="3" l="1"/>
  <c r="K170" i="3"/>
  <c r="L171" i="3"/>
  <c r="M171" i="3" s="1"/>
  <c r="N171" i="3" s="1"/>
  <c r="O171" i="3" s="1"/>
  <c r="G248" i="3"/>
  <c r="F248" i="3"/>
  <c r="H247" i="3"/>
  <c r="I247" i="3" s="1"/>
  <c r="D249" i="3"/>
  <c r="C249" i="3"/>
  <c r="K171" i="3" l="1"/>
  <c r="J171" i="3"/>
  <c r="G249" i="3"/>
  <c r="F249" i="3"/>
  <c r="H248" i="3"/>
  <c r="I248" i="3" s="1"/>
  <c r="C250" i="3"/>
  <c r="D250" i="3"/>
  <c r="L172" i="3" l="1"/>
  <c r="M172" i="3" s="1"/>
  <c r="N172" i="3" s="1"/>
  <c r="O172" i="3" s="1"/>
  <c r="G250" i="3"/>
  <c r="F250" i="3"/>
  <c r="H249" i="3"/>
  <c r="I249" i="3" s="1"/>
  <c r="C251" i="3"/>
  <c r="D251" i="3"/>
  <c r="J172" i="3" l="1"/>
  <c r="K172" i="3"/>
  <c r="L173" i="3" s="1"/>
  <c r="M173" i="3" s="1"/>
  <c r="G251" i="3"/>
  <c r="F251" i="3"/>
  <c r="H250" i="3"/>
  <c r="I250" i="3" s="1"/>
  <c r="C252" i="3"/>
  <c r="D252" i="3"/>
  <c r="K173" i="3" l="1"/>
  <c r="J173" i="3"/>
  <c r="N173" i="3"/>
  <c r="O173" i="3" s="1"/>
  <c r="H251" i="3"/>
  <c r="I251" i="3" s="1"/>
  <c r="F252" i="3"/>
  <c r="G252" i="3"/>
  <c r="D253" i="3"/>
  <c r="C253" i="3"/>
  <c r="L174" i="3" l="1"/>
  <c r="M174" i="3" s="1"/>
  <c r="N174" i="3" s="1"/>
  <c r="O174" i="3" s="1"/>
  <c r="G253" i="3"/>
  <c r="F253" i="3"/>
  <c r="H252" i="3"/>
  <c r="I252" i="3" s="1"/>
  <c r="C254" i="3"/>
  <c r="D254" i="3"/>
  <c r="K174" i="3" l="1"/>
  <c r="J174" i="3"/>
  <c r="L175" i="3" s="1"/>
  <c r="M175" i="3" s="1"/>
  <c r="N175" i="3" s="1"/>
  <c r="O175" i="3" s="1"/>
  <c r="G254" i="3"/>
  <c r="F254" i="3"/>
  <c r="H253" i="3"/>
  <c r="I253" i="3" s="1"/>
  <c r="C255" i="3"/>
  <c r="D255" i="3"/>
  <c r="K175" i="3" l="1"/>
  <c r="J175" i="3"/>
  <c r="F255" i="3"/>
  <c r="G255" i="3"/>
  <c r="H254" i="3"/>
  <c r="I254" i="3" s="1"/>
  <c r="G256" i="3"/>
  <c r="C256" i="3"/>
  <c r="D256" i="3"/>
  <c r="L176" i="3" l="1"/>
  <c r="M176" i="3" s="1"/>
  <c r="F256" i="3"/>
  <c r="H255" i="3"/>
  <c r="I255" i="3" s="1"/>
  <c r="D257" i="3"/>
  <c r="C257" i="3"/>
  <c r="N176" i="3" l="1"/>
  <c r="O176" i="3" s="1"/>
  <c r="K176" i="3"/>
  <c r="J176" i="3"/>
  <c r="F257" i="3"/>
  <c r="G257" i="3"/>
  <c r="H256" i="3"/>
  <c r="I256" i="3" s="1"/>
  <c r="C258" i="3"/>
  <c r="D258" i="3"/>
  <c r="L177" i="3" l="1"/>
  <c r="M177" i="3" s="1"/>
  <c r="N177" i="3" s="1"/>
  <c r="O177" i="3" s="1"/>
  <c r="H257" i="3"/>
  <c r="I257" i="3" s="1"/>
  <c r="G258" i="3"/>
  <c r="F258" i="3"/>
  <c r="C259" i="3"/>
  <c r="D259" i="3"/>
  <c r="K177" i="3" l="1"/>
  <c r="J177" i="3"/>
  <c r="G259" i="3"/>
  <c r="F259" i="3"/>
  <c r="H258" i="3"/>
  <c r="I258" i="3" s="1"/>
  <c r="C260" i="3"/>
  <c r="D260" i="3"/>
  <c r="L178" i="3" l="1"/>
  <c r="M178" i="3" s="1"/>
  <c r="G260" i="3"/>
  <c r="F260" i="3"/>
  <c r="H259" i="3"/>
  <c r="I259" i="3" s="1"/>
  <c r="D261" i="3"/>
  <c r="C261" i="3"/>
  <c r="N178" i="3" l="1"/>
  <c r="O178" i="3" s="1"/>
  <c r="K178" i="3"/>
  <c r="J178" i="3"/>
  <c r="G261" i="3"/>
  <c r="F261" i="3"/>
  <c r="H260" i="3"/>
  <c r="I260" i="3" s="1"/>
  <c r="C262" i="3"/>
  <c r="D262" i="3"/>
  <c r="L179" i="3" l="1"/>
  <c r="M179" i="3" s="1"/>
  <c r="K179" i="3" s="1"/>
  <c r="F262" i="3"/>
  <c r="G262" i="3"/>
  <c r="H261" i="3"/>
  <c r="I261" i="3" s="1"/>
  <c r="C263" i="3"/>
  <c r="D263" i="3"/>
  <c r="J179" i="3" l="1"/>
  <c r="L180" i="3" s="1"/>
  <c r="M180" i="3" s="1"/>
  <c r="N179" i="3"/>
  <c r="O179" i="3" s="1"/>
  <c r="H262" i="3"/>
  <c r="I262" i="3" s="1"/>
  <c r="F263" i="3"/>
  <c r="G263" i="3"/>
  <c r="C264" i="3"/>
  <c r="D264" i="3"/>
  <c r="N180" i="3" l="1"/>
  <c r="O180" i="3" s="1"/>
  <c r="J180" i="3"/>
  <c r="K180" i="3"/>
  <c r="L181" i="3" s="1"/>
  <c r="M181" i="3" s="1"/>
  <c r="N181" i="3" s="1"/>
  <c r="H263" i="3"/>
  <c r="I263" i="3" s="1"/>
  <c r="G264" i="3"/>
  <c r="F264" i="3"/>
  <c r="D265" i="3"/>
  <c r="C265" i="3"/>
  <c r="O181" i="3" l="1"/>
  <c r="K181" i="3"/>
  <c r="J181" i="3"/>
  <c r="H264" i="3"/>
  <c r="I264" i="3" s="1"/>
  <c r="F265" i="3"/>
  <c r="G265" i="3"/>
  <c r="C266" i="3"/>
  <c r="D266" i="3"/>
  <c r="L182" i="3" l="1"/>
  <c r="M182" i="3" s="1"/>
  <c r="N182" i="3" s="1"/>
  <c r="O182" i="3" s="1"/>
  <c r="G266" i="3"/>
  <c r="F266" i="3"/>
  <c r="H265" i="3"/>
  <c r="I265" i="3" s="1"/>
  <c r="C267" i="3"/>
  <c r="D267" i="3"/>
  <c r="J182" i="3" l="1"/>
  <c r="K182" i="3"/>
  <c r="F267" i="3"/>
  <c r="G267" i="3"/>
  <c r="H266" i="3"/>
  <c r="I266" i="3" s="1"/>
  <c r="C268" i="3"/>
  <c r="D268" i="3"/>
  <c r="L183" i="3" l="1"/>
  <c r="M183" i="3" s="1"/>
  <c r="N183" i="3" s="1"/>
  <c r="O183" i="3" s="1"/>
  <c r="H267" i="3"/>
  <c r="I267" i="3" s="1"/>
  <c r="G268" i="3"/>
  <c r="F268" i="3"/>
  <c r="G269" i="3"/>
  <c r="D269" i="3"/>
  <c r="C269" i="3"/>
  <c r="K183" i="3" l="1"/>
  <c r="J183" i="3"/>
  <c r="F269" i="3"/>
  <c r="H268" i="3"/>
  <c r="I268" i="3" s="1"/>
  <c r="C270" i="3"/>
  <c r="D270" i="3"/>
  <c r="L184" i="3" l="1"/>
  <c r="M184" i="3" s="1"/>
  <c r="N184" i="3" s="1"/>
  <c r="O184" i="3" s="1"/>
  <c r="H269" i="3"/>
  <c r="I269" i="3" s="1"/>
  <c r="F270" i="3"/>
  <c r="G270" i="3"/>
  <c r="C271" i="3"/>
  <c r="D271" i="3"/>
  <c r="J184" i="3" l="1"/>
  <c r="K184" i="3"/>
  <c r="L185" i="3" s="1"/>
  <c r="M185" i="3" s="1"/>
  <c r="N185" i="3" s="1"/>
  <c r="O185" i="3" s="1"/>
  <c r="H270" i="3"/>
  <c r="I270" i="3" s="1"/>
  <c r="F271" i="3"/>
  <c r="G271" i="3"/>
  <c r="C272" i="3"/>
  <c r="D272" i="3"/>
  <c r="J185" i="3" l="1"/>
  <c r="K185" i="3"/>
  <c r="L186" i="3" s="1"/>
  <c r="M186" i="3" s="1"/>
  <c r="N186" i="3" s="1"/>
  <c r="O186" i="3" s="1"/>
  <c r="H271" i="3"/>
  <c r="I271" i="3" s="1"/>
  <c r="F272" i="3"/>
  <c r="G272" i="3"/>
  <c r="D273" i="3"/>
  <c r="C273" i="3"/>
  <c r="J186" i="3" l="1"/>
  <c r="K186" i="3"/>
  <c r="F273" i="3"/>
  <c r="G273" i="3"/>
  <c r="H272" i="3"/>
  <c r="I272" i="3" s="1"/>
  <c r="C274" i="3"/>
  <c r="D274" i="3"/>
  <c r="L187" i="3" l="1"/>
  <c r="M187" i="3" s="1"/>
  <c r="N187" i="3" s="1"/>
  <c r="O187" i="3" s="1"/>
  <c r="F274" i="3"/>
  <c r="G274" i="3"/>
  <c r="H273" i="3"/>
  <c r="I273" i="3" s="1"/>
  <c r="C275" i="3"/>
  <c r="D275" i="3"/>
  <c r="K187" i="3" l="1"/>
  <c r="J187" i="3"/>
  <c r="L188" i="3" s="1"/>
  <c r="M188" i="3" s="1"/>
  <c r="H274" i="3"/>
  <c r="I274" i="3" s="1"/>
  <c r="G275" i="3"/>
  <c r="F275" i="3"/>
  <c r="C276" i="3"/>
  <c r="D276" i="3"/>
  <c r="N188" i="3" l="1"/>
  <c r="O188" i="3" s="1"/>
  <c r="J188" i="3"/>
  <c r="K188" i="3"/>
  <c r="F276" i="3"/>
  <c r="G276" i="3"/>
  <c r="H275" i="3"/>
  <c r="I275" i="3" s="1"/>
  <c r="D277" i="3"/>
  <c r="C277" i="3"/>
  <c r="L189" i="3" l="1"/>
  <c r="M189" i="3" s="1"/>
  <c r="N189" i="3" s="1"/>
  <c r="O189" i="3" s="1"/>
  <c r="G277" i="3"/>
  <c r="F277" i="3"/>
  <c r="H276" i="3"/>
  <c r="I276" i="3" s="1"/>
  <c r="C278" i="3"/>
  <c r="D278" i="3"/>
  <c r="J189" i="3" l="1"/>
  <c r="K189" i="3"/>
  <c r="L190" i="3" s="1"/>
  <c r="M190" i="3" s="1"/>
  <c r="K190" i="3" s="1"/>
  <c r="G278" i="3"/>
  <c r="F278" i="3"/>
  <c r="H277" i="3"/>
  <c r="I277" i="3" s="1"/>
  <c r="C279" i="3"/>
  <c r="D279" i="3"/>
  <c r="J190" i="3" l="1"/>
  <c r="N190" i="3"/>
  <c r="O190" i="3" s="1"/>
  <c r="L191" i="3"/>
  <c r="M191" i="3" s="1"/>
  <c r="N191" i="3" s="1"/>
  <c r="F279" i="3"/>
  <c r="G279" i="3"/>
  <c r="H278" i="3"/>
  <c r="I278" i="3" s="1"/>
  <c r="C280" i="3"/>
  <c r="D280" i="3"/>
  <c r="O191" i="3" l="1"/>
  <c r="J191" i="3"/>
  <c r="K191" i="3"/>
  <c r="H279" i="3"/>
  <c r="I279" i="3" s="1"/>
  <c r="G280" i="3"/>
  <c r="F280" i="3"/>
  <c r="D281" i="3"/>
  <c r="C281" i="3"/>
  <c r="L192" i="3" l="1"/>
  <c r="M192" i="3" s="1"/>
  <c r="N192" i="3" s="1"/>
  <c r="O192" i="3" s="1"/>
  <c r="H280" i="3"/>
  <c r="I280" i="3" s="1"/>
  <c r="G281" i="3"/>
  <c r="F281" i="3"/>
  <c r="C282" i="3"/>
  <c r="D282" i="3"/>
  <c r="J192" i="3" l="1"/>
  <c r="K192" i="3"/>
  <c r="L193" i="3" s="1"/>
  <c r="M193" i="3" s="1"/>
  <c r="H281" i="3"/>
  <c r="I281" i="3" s="1"/>
  <c r="G282" i="3"/>
  <c r="F282" i="3"/>
  <c r="C283" i="3"/>
  <c r="D283" i="3"/>
  <c r="N193" i="3" l="1"/>
  <c r="O193" i="3" s="1"/>
  <c r="K193" i="3"/>
  <c r="J193" i="3"/>
  <c r="F283" i="3"/>
  <c r="G283" i="3"/>
  <c r="H282" i="3"/>
  <c r="I282" i="3" s="1"/>
  <c r="C284" i="3"/>
  <c r="D284" i="3"/>
  <c r="L194" i="3" l="1"/>
  <c r="M194" i="3" s="1"/>
  <c r="N194" i="3" s="1"/>
  <c r="O194" i="3" s="1"/>
  <c r="F284" i="3"/>
  <c r="G284" i="3"/>
  <c r="H283" i="3"/>
  <c r="I283" i="3" s="1"/>
  <c r="D285" i="3"/>
  <c r="C285" i="3"/>
  <c r="K194" i="3" l="1"/>
  <c r="L195" i="3"/>
  <c r="M195" i="3" s="1"/>
  <c r="N195" i="3" s="1"/>
  <c r="O195" i="3" s="1"/>
  <c r="J194" i="3"/>
  <c r="F285" i="3"/>
  <c r="G285" i="3"/>
  <c r="H284" i="3"/>
  <c r="I284" i="3" s="1"/>
  <c r="C286" i="3"/>
  <c r="D286" i="3"/>
  <c r="K195" i="3" l="1"/>
  <c r="J195" i="3"/>
  <c r="L196" i="3"/>
  <c r="M196" i="3" s="1"/>
  <c r="N196" i="3" s="1"/>
  <c r="O196" i="3" s="1"/>
  <c r="G286" i="3"/>
  <c r="F286" i="3"/>
  <c r="H285" i="3"/>
  <c r="I285" i="3" s="1"/>
  <c r="C287" i="3"/>
  <c r="D287" i="3"/>
  <c r="J196" i="3" l="1"/>
  <c r="K196" i="3"/>
  <c r="F287" i="3"/>
  <c r="G287" i="3"/>
  <c r="H286" i="3"/>
  <c r="I286" i="3" s="1"/>
  <c r="C288" i="3"/>
  <c r="D288" i="3"/>
  <c r="L197" i="3" l="1"/>
  <c r="M197" i="3" s="1"/>
  <c r="F288" i="3"/>
  <c r="G288" i="3"/>
  <c r="H287" i="3"/>
  <c r="I287" i="3" s="1"/>
  <c r="D289" i="3"/>
  <c r="C289" i="3"/>
  <c r="N197" i="3" l="1"/>
  <c r="O197" i="3" s="1"/>
  <c r="K197" i="3"/>
  <c r="J197" i="3"/>
  <c r="F289" i="3"/>
  <c r="G289" i="3"/>
  <c r="H288" i="3"/>
  <c r="I288" i="3" s="1"/>
  <c r="C290" i="3"/>
  <c r="D290" i="3"/>
  <c r="L198" i="3" l="1"/>
  <c r="M198" i="3" s="1"/>
  <c r="N198" i="3" s="1"/>
  <c r="O198" i="3" s="1"/>
  <c r="G290" i="3"/>
  <c r="F290" i="3"/>
  <c r="H289" i="3"/>
  <c r="I289" i="3" s="1"/>
  <c r="C291" i="3"/>
  <c r="D291" i="3"/>
  <c r="J198" i="3" l="1"/>
  <c r="K198" i="3"/>
  <c r="L199" i="3" s="1"/>
  <c r="M199" i="3" s="1"/>
  <c r="G291" i="3"/>
  <c r="F291" i="3"/>
  <c r="H290" i="3"/>
  <c r="I290" i="3" s="1"/>
  <c r="C292" i="3"/>
  <c r="D292" i="3"/>
  <c r="N199" i="3" l="1"/>
  <c r="O199" i="3" s="1"/>
  <c r="K199" i="3"/>
  <c r="J199" i="3"/>
  <c r="F292" i="3"/>
  <c r="G292" i="3"/>
  <c r="H291" i="3"/>
  <c r="I291" i="3" s="1"/>
  <c r="D293" i="3"/>
  <c r="C293" i="3"/>
  <c r="L200" i="3" l="1"/>
  <c r="M200" i="3" s="1"/>
  <c r="N200" i="3" s="1"/>
  <c r="O200" i="3" s="1"/>
  <c r="F293" i="3"/>
  <c r="G293" i="3"/>
  <c r="H292" i="3"/>
  <c r="I292" i="3" s="1"/>
  <c r="C294" i="3"/>
  <c r="D294" i="3"/>
  <c r="K200" i="3" l="1"/>
  <c r="J200" i="3"/>
  <c r="F294" i="3"/>
  <c r="G294" i="3"/>
  <c r="H293" i="3"/>
  <c r="I293" i="3" s="1"/>
  <c r="C295" i="3"/>
  <c r="D295" i="3"/>
  <c r="L201" i="3" l="1"/>
  <c r="M201" i="3" s="1"/>
  <c r="F295" i="3"/>
  <c r="G295" i="3"/>
  <c r="H294" i="3"/>
  <c r="I294" i="3" s="1"/>
  <c r="C296" i="3"/>
  <c r="D296" i="3"/>
  <c r="N201" i="3" l="1"/>
  <c r="O201" i="3" s="1"/>
  <c r="J201" i="3"/>
  <c r="K201" i="3"/>
  <c r="L202" i="3" s="1"/>
  <c r="M202" i="3" s="1"/>
  <c r="F296" i="3"/>
  <c r="G296" i="3"/>
  <c r="H295" i="3"/>
  <c r="I295" i="3" s="1"/>
  <c r="D297" i="3"/>
  <c r="C297" i="3"/>
  <c r="N202" i="3" l="1"/>
  <c r="O202" i="3" s="1"/>
  <c r="K202" i="3"/>
  <c r="J202" i="3"/>
  <c r="L203" i="3"/>
  <c r="M203" i="3" s="1"/>
  <c r="N203" i="3" s="1"/>
  <c r="O203" i="3" s="1"/>
  <c r="F297" i="3"/>
  <c r="G297" i="3"/>
  <c r="H296" i="3"/>
  <c r="I296" i="3" s="1"/>
  <c r="C298" i="3"/>
  <c r="D298" i="3"/>
  <c r="K203" i="3" l="1"/>
  <c r="J203" i="3"/>
  <c r="F298" i="3"/>
  <c r="G298" i="3"/>
  <c r="H297" i="3"/>
  <c r="I297" i="3" s="1"/>
  <c r="G299" i="3"/>
  <c r="C299" i="3"/>
  <c r="D299" i="3"/>
  <c r="L204" i="3" l="1"/>
  <c r="M204" i="3" s="1"/>
  <c r="J204" i="3" s="1"/>
  <c r="H298" i="3"/>
  <c r="I298" i="3" s="1"/>
  <c r="F299" i="3"/>
  <c r="C300" i="3"/>
  <c r="D300" i="3"/>
  <c r="N204" i="3" l="1"/>
  <c r="O204" i="3" s="1"/>
  <c r="K204" i="3"/>
  <c r="L205" i="3" s="1"/>
  <c r="M205" i="3" s="1"/>
  <c r="H299" i="3"/>
  <c r="I299" i="3" s="1"/>
  <c r="G300" i="3"/>
  <c r="F300" i="3"/>
  <c r="D301" i="3"/>
  <c r="C301" i="3"/>
  <c r="N205" i="3" l="1"/>
  <c r="O205" i="3" s="1"/>
  <c r="K205" i="3"/>
  <c r="J205" i="3"/>
  <c r="H300" i="3"/>
  <c r="I300" i="3" s="1"/>
  <c r="F301" i="3"/>
  <c r="G301" i="3"/>
  <c r="C302" i="3"/>
  <c r="D302" i="3"/>
  <c r="L206" i="3" l="1"/>
  <c r="M206" i="3" s="1"/>
  <c r="N206" i="3" s="1"/>
  <c r="O206" i="3" s="1"/>
  <c r="G302" i="3"/>
  <c r="F302" i="3"/>
  <c r="H301" i="3"/>
  <c r="I301" i="3" s="1"/>
  <c r="C303" i="3"/>
  <c r="D303" i="3"/>
  <c r="K206" i="3" l="1"/>
  <c r="J206" i="3"/>
  <c r="G303" i="3"/>
  <c r="F303" i="3"/>
  <c r="H302" i="3"/>
  <c r="I302" i="3" s="1"/>
  <c r="C304" i="3"/>
  <c r="D304" i="3"/>
  <c r="L207" i="3" l="1"/>
  <c r="M207" i="3" s="1"/>
  <c r="F304" i="3"/>
  <c r="G304" i="3"/>
  <c r="H303" i="3"/>
  <c r="I303" i="3" s="1"/>
  <c r="D305" i="3"/>
  <c r="C305" i="3"/>
  <c r="N207" i="3" l="1"/>
  <c r="O207" i="3" s="1"/>
  <c r="J207" i="3"/>
  <c r="K207" i="3"/>
  <c r="L208" i="3" s="1"/>
  <c r="M208" i="3" s="1"/>
  <c r="F305" i="3"/>
  <c r="G305" i="3"/>
  <c r="H304" i="3"/>
  <c r="I304" i="3" s="1"/>
  <c r="C306" i="3"/>
  <c r="D306" i="3"/>
  <c r="N208" i="3" l="1"/>
  <c r="O208" i="3" s="1"/>
  <c r="J208" i="3"/>
  <c r="K208" i="3"/>
  <c r="L209" i="3" s="1"/>
  <c r="M209" i="3" s="1"/>
  <c r="N209" i="3" s="1"/>
  <c r="O209" i="3" s="1"/>
  <c r="H305" i="3"/>
  <c r="I305" i="3" s="1"/>
  <c r="G306" i="3"/>
  <c r="F306" i="3"/>
  <c r="C307" i="3"/>
  <c r="D307" i="3"/>
  <c r="K209" i="3" l="1"/>
  <c r="J209" i="3"/>
  <c r="G307" i="3"/>
  <c r="F307" i="3"/>
  <c r="H306" i="3"/>
  <c r="I306" i="3" s="1"/>
  <c r="C308" i="3"/>
  <c r="D308" i="3"/>
  <c r="L210" i="3" l="1"/>
  <c r="M210" i="3" s="1"/>
  <c r="N210" i="3" s="1"/>
  <c r="O210" i="3" s="1"/>
  <c r="H307" i="3"/>
  <c r="I307" i="3" s="1"/>
  <c r="G308" i="3"/>
  <c r="F308" i="3"/>
  <c r="D309" i="3"/>
  <c r="C309" i="3"/>
  <c r="J210" i="3" l="1"/>
  <c r="K210" i="3"/>
  <c r="F309" i="3"/>
  <c r="G309" i="3"/>
  <c r="H308" i="3"/>
  <c r="I308" i="3" s="1"/>
  <c r="C310" i="3"/>
  <c r="D310" i="3"/>
  <c r="L211" i="3" l="1"/>
  <c r="M211" i="3" s="1"/>
  <c r="N211" i="3" s="1"/>
  <c r="O211" i="3" s="1"/>
  <c r="F310" i="3"/>
  <c r="G310" i="3"/>
  <c r="H309" i="3"/>
  <c r="I309" i="3" s="1"/>
  <c r="C311" i="3"/>
  <c r="D311" i="3"/>
  <c r="K211" i="3" l="1"/>
  <c r="J211" i="3"/>
  <c r="L212" i="3" s="1"/>
  <c r="M212" i="3" s="1"/>
  <c r="N212" i="3" s="1"/>
  <c r="O212" i="3" s="1"/>
  <c r="H310" i="3"/>
  <c r="I310" i="3" s="1"/>
  <c r="G311" i="3"/>
  <c r="F311" i="3"/>
  <c r="C312" i="3"/>
  <c r="D312" i="3"/>
  <c r="K212" i="3" l="1"/>
  <c r="J212" i="3"/>
  <c r="L213" i="3" s="1"/>
  <c r="M213" i="3" s="1"/>
  <c r="G312" i="3"/>
  <c r="F312" i="3"/>
  <c r="H311" i="3"/>
  <c r="I311" i="3" s="1"/>
  <c r="D313" i="3"/>
  <c r="C313" i="3"/>
  <c r="N213" i="3" l="1"/>
  <c r="O213" i="3" s="1"/>
  <c r="K213" i="3"/>
  <c r="J213" i="3"/>
  <c r="F313" i="3"/>
  <c r="G313" i="3"/>
  <c r="H312" i="3"/>
  <c r="I312" i="3" s="1"/>
  <c r="C314" i="3"/>
  <c r="D314" i="3"/>
  <c r="L214" i="3" l="1"/>
  <c r="M214" i="3" s="1"/>
  <c r="N214" i="3" s="1"/>
  <c r="O214" i="3" s="1"/>
  <c r="H313" i="3"/>
  <c r="I313" i="3" s="1"/>
  <c r="G314" i="3"/>
  <c r="F314" i="3"/>
  <c r="C315" i="3"/>
  <c r="D315" i="3"/>
  <c r="J214" i="3" l="1"/>
  <c r="K214" i="3"/>
  <c r="F315" i="3"/>
  <c r="G315" i="3"/>
  <c r="H314" i="3"/>
  <c r="I314" i="3" s="1"/>
  <c r="D316" i="3"/>
  <c r="C316" i="3"/>
  <c r="L215" i="3" l="1"/>
  <c r="M215" i="3" s="1"/>
  <c r="N215" i="3" s="1"/>
  <c r="O215" i="3" s="1"/>
  <c r="F316" i="3"/>
  <c r="G316" i="3"/>
  <c r="H315" i="3"/>
  <c r="I315" i="3" s="1"/>
  <c r="D317" i="3"/>
  <c r="C317" i="3"/>
  <c r="J215" i="3" l="1"/>
  <c r="K215" i="3"/>
  <c r="H316" i="3"/>
  <c r="I316" i="3" s="1"/>
  <c r="G317" i="3"/>
  <c r="F317" i="3"/>
  <c r="C318" i="3"/>
  <c r="D318" i="3"/>
  <c r="L216" i="3" l="1"/>
  <c r="M216" i="3" s="1"/>
  <c r="J216" i="3" s="1"/>
  <c r="F318" i="3"/>
  <c r="G318" i="3"/>
  <c r="H317" i="3"/>
  <c r="I317" i="3" s="1"/>
  <c r="C319" i="3"/>
  <c r="D319" i="3"/>
  <c r="K216" i="3" l="1"/>
  <c r="L217" i="3" s="1"/>
  <c r="M217" i="3" s="1"/>
  <c r="K217" i="3" s="1"/>
  <c r="N216" i="3"/>
  <c r="O216" i="3" s="1"/>
  <c r="F319" i="3"/>
  <c r="G319" i="3"/>
  <c r="H318" i="3"/>
  <c r="I318" i="3" s="1"/>
  <c r="D320" i="3"/>
  <c r="C320" i="3"/>
  <c r="J217" i="3" l="1"/>
  <c r="L218" i="3" s="1"/>
  <c r="M218" i="3" s="1"/>
  <c r="N218" i="3" s="1"/>
  <c r="N217" i="3"/>
  <c r="O217" i="3" s="1"/>
  <c r="G320" i="3"/>
  <c r="F320" i="3"/>
  <c r="H319" i="3"/>
  <c r="I319" i="3" s="1"/>
  <c r="D321" i="3"/>
  <c r="C321" i="3"/>
  <c r="O218" i="3" l="1"/>
  <c r="J218" i="3"/>
  <c r="K218" i="3"/>
  <c r="F321" i="3"/>
  <c r="G321" i="3"/>
  <c r="H320" i="3"/>
  <c r="I320" i="3" s="1"/>
  <c r="C322" i="3"/>
  <c r="D322" i="3"/>
  <c r="L219" i="3" l="1"/>
  <c r="M219" i="3" s="1"/>
  <c r="J219" i="3" s="1"/>
  <c r="F322" i="3"/>
  <c r="G322" i="3"/>
  <c r="H321" i="3"/>
  <c r="I321" i="3" s="1"/>
  <c r="C323" i="3"/>
  <c r="D323" i="3"/>
  <c r="N219" i="3" l="1"/>
  <c r="O219" i="3" s="1"/>
  <c r="K219" i="3"/>
  <c r="L220" i="3" s="1"/>
  <c r="M220" i="3" s="1"/>
  <c r="N220" i="3" s="1"/>
  <c r="O220" i="3" s="1"/>
  <c r="H322" i="3"/>
  <c r="I322" i="3" s="1"/>
  <c r="G323" i="3"/>
  <c r="F323" i="3"/>
  <c r="D324" i="3"/>
  <c r="C324" i="3"/>
  <c r="J220" i="3" l="1"/>
  <c r="K220" i="3"/>
  <c r="G324" i="3"/>
  <c r="F324" i="3"/>
  <c r="H323" i="3"/>
  <c r="I323" i="3" s="1"/>
  <c r="D325" i="3"/>
  <c r="C325" i="3"/>
  <c r="L221" i="3" l="1"/>
  <c r="M221" i="3" s="1"/>
  <c r="N221" i="3" s="1"/>
  <c r="O221" i="3" s="1"/>
  <c r="F325" i="3"/>
  <c r="G325" i="3"/>
  <c r="H324" i="3"/>
  <c r="I324" i="3" s="1"/>
  <c r="C326" i="3"/>
  <c r="D326" i="3"/>
  <c r="K221" i="3" l="1"/>
  <c r="J221" i="3"/>
  <c r="F326" i="3"/>
  <c r="G326" i="3"/>
  <c r="H325" i="3"/>
  <c r="I325" i="3" s="1"/>
  <c r="C327" i="3"/>
  <c r="D327" i="3"/>
  <c r="L222" i="3" l="1"/>
  <c r="M222" i="3" s="1"/>
  <c r="H326" i="3"/>
  <c r="I326" i="3" s="1"/>
  <c r="F327" i="3"/>
  <c r="G327" i="3"/>
  <c r="D328" i="3"/>
  <c r="C328" i="3"/>
  <c r="N222" i="3" l="1"/>
  <c r="O222" i="3" s="1"/>
  <c r="J222" i="3"/>
  <c r="K222" i="3"/>
  <c r="L223" i="3" s="1"/>
  <c r="M223" i="3" s="1"/>
  <c r="G328" i="3"/>
  <c r="F328" i="3"/>
  <c r="H327" i="3"/>
  <c r="I327" i="3" s="1"/>
  <c r="D329" i="3"/>
  <c r="C329" i="3"/>
  <c r="N223" i="3" l="1"/>
  <c r="O223" i="3" s="1"/>
  <c r="K223" i="3"/>
  <c r="J223" i="3"/>
  <c r="G329" i="3"/>
  <c r="F329" i="3"/>
  <c r="H328" i="3"/>
  <c r="I328" i="3" s="1"/>
  <c r="C330" i="3"/>
  <c r="D330" i="3"/>
  <c r="L224" i="3" l="1"/>
  <c r="M224" i="3" s="1"/>
  <c r="N224" i="3" s="1"/>
  <c r="O224" i="3" s="1"/>
  <c r="G330" i="3"/>
  <c r="F330" i="3"/>
  <c r="H329" i="3"/>
  <c r="I329" i="3" s="1"/>
  <c r="C331" i="3"/>
  <c r="D331" i="3"/>
  <c r="K224" i="3" l="1"/>
  <c r="J224" i="3"/>
  <c r="F331" i="3"/>
  <c r="G331" i="3"/>
  <c r="H330" i="3"/>
  <c r="I330" i="3" s="1"/>
  <c r="D332" i="3"/>
  <c r="C332" i="3"/>
  <c r="L225" i="3" l="1"/>
  <c r="M225" i="3" s="1"/>
  <c r="G332" i="3"/>
  <c r="F332" i="3"/>
  <c r="H331" i="3"/>
  <c r="I331" i="3" s="1"/>
  <c r="D333" i="3"/>
  <c r="C333" i="3"/>
  <c r="K225" i="3" l="1"/>
  <c r="N225" i="3"/>
  <c r="O225" i="3" s="1"/>
  <c r="J225" i="3"/>
  <c r="L226" i="3" s="1"/>
  <c r="M226" i="3" s="1"/>
  <c r="F333" i="3"/>
  <c r="G333" i="3"/>
  <c r="H332" i="3"/>
  <c r="I332" i="3" s="1"/>
  <c r="C334" i="3"/>
  <c r="D334" i="3"/>
  <c r="N226" i="3" l="1"/>
  <c r="O226" i="3" s="1"/>
  <c r="J226" i="3"/>
  <c r="K226" i="3"/>
  <c r="L227" i="3" s="1"/>
  <c r="M227" i="3" s="1"/>
  <c r="H333" i="3"/>
  <c r="I333" i="3" s="1"/>
  <c r="G334" i="3"/>
  <c r="F334" i="3"/>
  <c r="C335" i="3"/>
  <c r="D335" i="3"/>
  <c r="N227" i="3" l="1"/>
  <c r="O227" i="3" s="1"/>
  <c r="K227" i="3"/>
  <c r="J227" i="3"/>
  <c r="F335" i="3"/>
  <c r="G335" i="3"/>
  <c r="H334" i="3"/>
  <c r="I334" i="3" s="1"/>
  <c r="D336" i="3"/>
  <c r="C336" i="3"/>
  <c r="L228" i="3" l="1"/>
  <c r="M228" i="3" s="1"/>
  <c r="J228" i="3" s="1"/>
  <c r="F336" i="3"/>
  <c r="G336" i="3"/>
  <c r="H335" i="3"/>
  <c r="I335" i="3" s="1"/>
  <c r="D337" i="3"/>
  <c r="C337" i="3"/>
  <c r="N228" i="3" l="1"/>
  <c r="O228" i="3" s="1"/>
  <c r="K228" i="3"/>
  <c r="L229" i="3" s="1"/>
  <c r="M229" i="3" s="1"/>
  <c r="N229" i="3" s="1"/>
  <c r="O229" i="3" s="1"/>
  <c r="F337" i="3"/>
  <c r="G337" i="3"/>
  <c r="H336" i="3"/>
  <c r="I336" i="3" s="1"/>
  <c r="D338" i="3"/>
  <c r="C338" i="3"/>
  <c r="J229" i="3" l="1"/>
  <c r="K229" i="3"/>
  <c r="L230" i="3" s="1"/>
  <c r="M230" i="3" s="1"/>
  <c r="F338" i="3"/>
  <c r="G338" i="3"/>
  <c r="H337" i="3"/>
  <c r="I337" i="3" s="1"/>
  <c r="C339" i="3"/>
  <c r="D339" i="3"/>
  <c r="K230" i="3" l="1"/>
  <c r="J230" i="3"/>
  <c r="L231" i="3" s="1"/>
  <c r="M231" i="3" s="1"/>
  <c r="N230" i="3"/>
  <c r="O230" i="3" s="1"/>
  <c r="F339" i="3"/>
  <c r="G339" i="3"/>
  <c r="H338" i="3"/>
  <c r="I338" i="3" s="1"/>
  <c r="D340" i="3"/>
  <c r="C340" i="3"/>
  <c r="J231" i="3" l="1"/>
  <c r="K231" i="3"/>
  <c r="N231" i="3"/>
  <c r="O231" i="3" s="1"/>
  <c r="H339" i="3"/>
  <c r="I339" i="3" s="1"/>
  <c r="F340" i="3"/>
  <c r="G340" i="3"/>
  <c r="D341" i="3"/>
  <c r="C341" i="3"/>
  <c r="L232" i="3" l="1"/>
  <c r="M232" i="3" s="1"/>
  <c r="K232" i="3" s="1"/>
  <c r="H340" i="3"/>
  <c r="I340" i="3" s="1"/>
  <c r="G341" i="3"/>
  <c r="F341" i="3"/>
  <c r="D342" i="3"/>
  <c r="C342" i="3"/>
  <c r="J232" i="3" l="1"/>
  <c r="L233" i="3" s="1"/>
  <c r="M233" i="3" s="1"/>
  <c r="N233" i="3" s="1"/>
  <c r="O233" i="3" s="1"/>
  <c r="N232" i="3"/>
  <c r="O232" i="3" s="1"/>
  <c r="H341" i="3"/>
  <c r="I341" i="3" s="1"/>
  <c r="F342" i="3"/>
  <c r="G342" i="3"/>
  <c r="C343" i="3"/>
  <c r="D343" i="3"/>
  <c r="J233" i="3" l="1"/>
  <c r="K233" i="3"/>
  <c r="L234" i="3" s="1"/>
  <c r="M234" i="3" s="1"/>
  <c r="J234" i="3" s="1"/>
  <c r="F343" i="3"/>
  <c r="G343" i="3"/>
  <c r="H342" i="3"/>
  <c r="I342" i="3" s="1"/>
  <c r="D344" i="3"/>
  <c r="C344" i="3"/>
  <c r="N234" i="3" l="1"/>
  <c r="O234" i="3" s="1"/>
  <c r="K234" i="3"/>
  <c r="L235" i="3" s="1"/>
  <c r="M235" i="3" s="1"/>
  <c r="G344" i="3"/>
  <c r="F344" i="3"/>
  <c r="H343" i="3"/>
  <c r="I343" i="3" s="1"/>
  <c r="D345" i="3"/>
  <c r="C345" i="3"/>
  <c r="K235" i="3" l="1"/>
  <c r="N235" i="3"/>
  <c r="O235" i="3" s="1"/>
  <c r="J235" i="3"/>
  <c r="L236" i="3" s="1"/>
  <c r="M236" i="3" s="1"/>
  <c r="N236" i="3" s="1"/>
  <c r="O236" i="3" s="1"/>
  <c r="G345" i="3"/>
  <c r="F345" i="3"/>
  <c r="H344" i="3"/>
  <c r="I344" i="3" s="1"/>
  <c r="C346" i="3"/>
  <c r="D346" i="3"/>
  <c r="J236" i="3" l="1"/>
  <c r="K236" i="3"/>
  <c r="L237" i="3" s="1"/>
  <c r="M237" i="3" s="1"/>
  <c r="J237" i="3" s="1"/>
  <c r="F346" i="3"/>
  <c r="G346" i="3"/>
  <c r="H345" i="3"/>
  <c r="I345" i="3" s="1"/>
  <c r="C347" i="3"/>
  <c r="D347" i="3"/>
  <c r="K237" i="3" l="1"/>
  <c r="L238" i="3" s="1"/>
  <c r="M238" i="3" s="1"/>
  <c r="N238" i="3" s="1"/>
  <c r="N237" i="3"/>
  <c r="O237" i="3" s="1"/>
  <c r="G347" i="3"/>
  <c r="F347" i="3"/>
  <c r="H346" i="3"/>
  <c r="I346" i="3" s="1"/>
  <c r="D348" i="3"/>
  <c r="C348" i="3"/>
  <c r="O238" i="3" l="1"/>
  <c r="J238" i="3"/>
  <c r="K238" i="3"/>
  <c r="G348" i="3"/>
  <c r="F348" i="3"/>
  <c r="H347" i="3"/>
  <c r="I347" i="3" s="1"/>
  <c r="D349" i="3"/>
  <c r="C349" i="3"/>
  <c r="L239" i="3" l="1"/>
  <c r="M239" i="3" s="1"/>
  <c r="N239" i="3" s="1"/>
  <c r="O239" i="3" s="1"/>
  <c r="H348" i="3"/>
  <c r="I348" i="3" s="1"/>
  <c r="F349" i="3"/>
  <c r="G349" i="3"/>
  <c r="C350" i="3"/>
  <c r="D350" i="3"/>
  <c r="J239" i="3" l="1"/>
  <c r="K239" i="3"/>
  <c r="G350" i="3"/>
  <c r="F350" i="3"/>
  <c r="H349" i="3"/>
  <c r="I349" i="3" s="1"/>
  <c r="C351" i="3"/>
  <c r="D351" i="3"/>
  <c r="L240" i="3" l="1"/>
  <c r="M240" i="3" s="1"/>
  <c r="F351" i="3"/>
  <c r="G351" i="3"/>
  <c r="H350" i="3"/>
  <c r="I350" i="3" s="1"/>
  <c r="D352" i="3"/>
  <c r="C352" i="3"/>
  <c r="K240" i="3" l="1"/>
  <c r="N240" i="3"/>
  <c r="O240" i="3" s="1"/>
  <c r="J240" i="3"/>
  <c r="L241" i="3" s="1"/>
  <c r="M241" i="3" s="1"/>
  <c r="G352" i="3"/>
  <c r="F352" i="3"/>
  <c r="H351" i="3"/>
  <c r="I351" i="3" s="1"/>
  <c r="D353" i="3"/>
  <c r="C353" i="3"/>
  <c r="J241" i="3" l="1"/>
  <c r="N241" i="3"/>
  <c r="O241" i="3" s="1"/>
  <c r="K241" i="3"/>
  <c r="L242" i="3" s="1"/>
  <c r="M242" i="3" s="1"/>
  <c r="K242" i="3" s="1"/>
  <c r="G353" i="3"/>
  <c r="F353" i="3"/>
  <c r="H352" i="3"/>
  <c r="I352" i="3" s="1"/>
  <c r="D354" i="3"/>
  <c r="C354" i="3"/>
  <c r="J242" i="3" l="1"/>
  <c r="L243" i="3" s="1"/>
  <c r="M243" i="3" s="1"/>
  <c r="K243" i="3" s="1"/>
  <c r="N242" i="3"/>
  <c r="O242" i="3" s="1"/>
  <c r="F354" i="3"/>
  <c r="G354" i="3"/>
  <c r="H353" i="3"/>
  <c r="I353" i="3" s="1"/>
  <c r="C355" i="3"/>
  <c r="D355" i="3"/>
  <c r="J243" i="3" l="1"/>
  <c r="N243" i="3"/>
  <c r="O243" i="3" s="1"/>
  <c r="L244" i="3"/>
  <c r="M244" i="3" s="1"/>
  <c r="N244" i="3" s="1"/>
  <c r="O244" i="3" s="1"/>
  <c r="F355" i="3"/>
  <c r="G355" i="3"/>
  <c r="H354" i="3"/>
  <c r="I354" i="3" s="1"/>
  <c r="D356" i="3"/>
  <c r="C356" i="3"/>
  <c r="K244" i="3" l="1"/>
  <c r="J244" i="3"/>
  <c r="H355" i="3"/>
  <c r="I355" i="3" s="1"/>
  <c r="G356" i="3"/>
  <c r="F356" i="3"/>
  <c r="D357" i="3"/>
  <c r="C357" i="3"/>
  <c r="L245" i="3" l="1"/>
  <c r="M245" i="3" s="1"/>
  <c r="J245" i="3" s="1"/>
  <c r="F357" i="3"/>
  <c r="G357" i="3"/>
  <c r="H356" i="3"/>
  <c r="I356" i="3" s="1"/>
  <c r="C358" i="3"/>
  <c r="D358" i="3"/>
  <c r="K245" i="3" l="1"/>
  <c r="L246" i="3" s="1"/>
  <c r="M246" i="3" s="1"/>
  <c r="N246" i="3" s="1"/>
  <c r="N245" i="3"/>
  <c r="O245" i="3" s="1"/>
  <c r="H357" i="3"/>
  <c r="I357" i="3" s="1"/>
  <c r="F358" i="3"/>
  <c r="G358" i="3"/>
  <c r="C359" i="3"/>
  <c r="D359" i="3"/>
  <c r="O246" i="3" l="1"/>
  <c r="K246" i="3"/>
  <c r="J246" i="3"/>
  <c r="L247" i="3" s="1"/>
  <c r="M247" i="3" s="1"/>
  <c r="H358" i="3"/>
  <c r="I358" i="3" s="1"/>
  <c r="F359" i="3"/>
  <c r="G359" i="3"/>
  <c r="D360" i="3"/>
  <c r="C360" i="3"/>
  <c r="K247" i="3" l="1"/>
  <c r="J247" i="3"/>
  <c r="N247" i="3"/>
  <c r="O247" i="3" s="1"/>
  <c r="G360" i="3"/>
  <c r="F360" i="3"/>
  <c r="H359" i="3"/>
  <c r="I359" i="3" s="1"/>
  <c r="D361" i="3"/>
  <c r="C361" i="3"/>
  <c r="L248" i="3" l="1"/>
  <c r="M248" i="3" s="1"/>
  <c r="J248" i="3" s="1"/>
  <c r="G361" i="3"/>
  <c r="F361" i="3"/>
  <c r="H360" i="3"/>
  <c r="I360" i="3" s="1"/>
  <c r="C362" i="3"/>
  <c r="D362" i="3"/>
  <c r="N248" i="3" l="1"/>
  <c r="O248" i="3" s="1"/>
  <c r="K248" i="3"/>
  <c r="L249" i="3" s="1"/>
  <c r="M249" i="3" s="1"/>
  <c r="G362" i="3"/>
  <c r="F362" i="3"/>
  <c r="H361" i="3"/>
  <c r="I361" i="3" s="1"/>
  <c r="C363" i="3"/>
  <c r="D363" i="3"/>
  <c r="N249" i="3" l="1"/>
  <c r="O249" i="3" s="1"/>
  <c r="J249" i="3"/>
  <c r="K249" i="3"/>
  <c r="G363" i="3"/>
  <c r="F363" i="3"/>
  <c r="H362" i="3"/>
  <c r="I362" i="3" s="1"/>
  <c r="D364" i="3"/>
  <c r="C364" i="3"/>
  <c r="L250" i="3" l="1"/>
  <c r="M250" i="3" s="1"/>
  <c r="N250" i="3" s="1"/>
  <c r="O250" i="3" s="1"/>
  <c r="G364" i="3"/>
  <c r="F364" i="3"/>
  <c r="H363" i="3"/>
  <c r="I363" i="3" s="1"/>
  <c r="D365" i="3"/>
  <c r="C365" i="3"/>
  <c r="J250" i="3" l="1"/>
  <c r="K250" i="3"/>
  <c r="L251" i="3" s="1"/>
  <c r="M251" i="3" s="1"/>
  <c r="G365" i="3"/>
  <c r="F365" i="3"/>
  <c r="H364" i="3"/>
  <c r="I364" i="3" s="1"/>
  <c r="C366" i="3"/>
  <c r="D366" i="3"/>
  <c r="N251" i="3" l="1"/>
  <c r="O251" i="3" s="1"/>
  <c r="K251" i="3"/>
  <c r="J251" i="3"/>
  <c r="F366" i="3"/>
  <c r="G366" i="3"/>
  <c r="H365" i="3"/>
  <c r="I365" i="3" s="1"/>
  <c r="C367" i="3"/>
  <c r="D367" i="3"/>
  <c r="L252" i="3" l="1"/>
  <c r="M252" i="3" s="1"/>
  <c r="N252" i="3" s="1"/>
  <c r="O252" i="3" s="1"/>
  <c r="F367" i="3"/>
  <c r="G367" i="3"/>
  <c r="H366" i="3"/>
  <c r="I366" i="3" s="1"/>
  <c r="D368" i="3"/>
  <c r="C368" i="3"/>
  <c r="J252" i="3" l="1"/>
  <c r="K252" i="3"/>
  <c r="L253" i="3" s="1"/>
  <c r="M253" i="3" s="1"/>
  <c r="G368" i="3"/>
  <c r="F368" i="3"/>
  <c r="H367" i="3"/>
  <c r="I367" i="3" s="1"/>
  <c r="D369" i="3"/>
  <c r="C369" i="3"/>
  <c r="N253" i="3" l="1"/>
  <c r="O253" i="3" s="1"/>
  <c r="J253" i="3"/>
  <c r="K253" i="3"/>
  <c r="L254" i="3" s="1"/>
  <c r="M254" i="3" s="1"/>
  <c r="H368" i="3"/>
  <c r="I368" i="3" s="1"/>
  <c r="G369" i="3"/>
  <c r="F369" i="3"/>
  <c r="C370" i="3"/>
  <c r="D370" i="3"/>
  <c r="N254" i="3" l="1"/>
  <c r="O254" i="3" s="1"/>
  <c r="K254" i="3"/>
  <c r="J254" i="3"/>
  <c r="H369" i="3"/>
  <c r="I369" i="3" s="1"/>
  <c r="F370" i="3"/>
  <c r="G370" i="3"/>
  <c r="C371" i="3"/>
  <c r="D371" i="3"/>
  <c r="L255" i="3" l="1"/>
  <c r="M255" i="3" s="1"/>
  <c r="K255" i="3" s="1"/>
  <c r="G371" i="3"/>
  <c r="F371" i="3"/>
  <c r="H370" i="3"/>
  <c r="I370" i="3" s="1"/>
  <c r="D372" i="3"/>
  <c r="C372" i="3"/>
  <c r="N255" i="3" l="1"/>
  <c r="O255" i="3" s="1"/>
  <c r="J255" i="3"/>
  <c r="L256" i="3" s="1"/>
  <c r="M256" i="3" s="1"/>
  <c r="K256" i="3" s="1"/>
  <c r="G372" i="3"/>
  <c r="F372" i="3"/>
  <c r="H371" i="3"/>
  <c r="I371" i="3" s="1"/>
  <c r="D373" i="3"/>
  <c r="C373" i="3"/>
  <c r="J256" i="3" l="1"/>
  <c r="L257" i="3" s="1"/>
  <c r="M257" i="3" s="1"/>
  <c r="N256" i="3"/>
  <c r="O256" i="3" s="1"/>
  <c r="F373" i="3"/>
  <c r="G373" i="3"/>
  <c r="H372" i="3"/>
  <c r="I372" i="3" s="1"/>
  <c r="D374" i="3"/>
  <c r="C374" i="3"/>
  <c r="N257" i="3" l="1"/>
  <c r="O257" i="3" s="1"/>
  <c r="J257" i="3"/>
  <c r="K257" i="3"/>
  <c r="L258" i="3" s="1"/>
  <c r="M258" i="3" s="1"/>
  <c r="J258" i="3" s="1"/>
  <c r="F374" i="3"/>
  <c r="G374" i="3"/>
  <c r="H373" i="3"/>
  <c r="I373" i="3" s="1"/>
  <c r="C375" i="3"/>
  <c r="D375" i="3"/>
  <c r="K258" i="3" l="1"/>
  <c r="L259" i="3" s="1"/>
  <c r="M259" i="3" s="1"/>
  <c r="N258" i="3"/>
  <c r="O258" i="3" s="1"/>
  <c r="H374" i="3"/>
  <c r="I374" i="3" s="1"/>
  <c r="F375" i="3"/>
  <c r="G375" i="3"/>
  <c r="D376" i="3"/>
  <c r="C376" i="3"/>
  <c r="J259" i="3" l="1"/>
  <c r="K259" i="3"/>
  <c r="L260" i="3" s="1"/>
  <c r="M260" i="3" s="1"/>
  <c r="N259" i="3"/>
  <c r="O259" i="3" s="1"/>
  <c r="H375" i="3"/>
  <c r="I375" i="3" s="1"/>
  <c r="F376" i="3"/>
  <c r="G376" i="3"/>
  <c r="D377" i="3"/>
  <c r="C377" i="3"/>
  <c r="N260" i="3" l="1"/>
  <c r="O260" i="3" s="1"/>
  <c r="J260" i="3"/>
  <c r="K260" i="3"/>
  <c r="L261" i="3" s="1"/>
  <c r="M261" i="3" s="1"/>
  <c r="G377" i="3"/>
  <c r="F377" i="3"/>
  <c r="H376" i="3"/>
  <c r="I376" i="3" s="1"/>
  <c r="C378" i="3"/>
  <c r="D378" i="3"/>
  <c r="N261" i="3" l="1"/>
  <c r="O261" i="3" s="1"/>
  <c r="J261" i="3"/>
  <c r="K261" i="3"/>
  <c r="L262" i="3" s="1"/>
  <c r="M262" i="3" s="1"/>
  <c r="G378" i="3"/>
  <c r="F378" i="3"/>
  <c r="H377" i="3"/>
  <c r="I377" i="3" s="1"/>
  <c r="C379" i="3"/>
  <c r="D379" i="3"/>
  <c r="N262" i="3" l="1"/>
  <c r="O262" i="3" s="1"/>
  <c r="K262" i="3"/>
  <c r="J262" i="3"/>
  <c r="F379" i="3"/>
  <c r="G379" i="3"/>
  <c r="H378" i="3"/>
  <c r="I378" i="3" s="1"/>
  <c r="D380" i="3"/>
  <c r="C380" i="3"/>
  <c r="L263" i="3" l="1"/>
  <c r="M263" i="3" s="1"/>
  <c r="N263" i="3" s="1"/>
  <c r="O263" i="3" s="1"/>
  <c r="G380" i="3"/>
  <c r="F380" i="3"/>
  <c r="H379" i="3"/>
  <c r="I379" i="3" s="1"/>
  <c r="D381" i="3"/>
  <c r="C381" i="3"/>
  <c r="J263" i="3" l="1"/>
  <c r="K263" i="3"/>
  <c r="L264" i="3" s="1"/>
  <c r="M264" i="3" s="1"/>
  <c r="G381" i="3"/>
  <c r="F381" i="3"/>
  <c r="H380" i="3"/>
  <c r="I380" i="3" s="1"/>
  <c r="C382" i="3"/>
  <c r="D382" i="3"/>
  <c r="J264" i="3" l="1"/>
  <c r="N264" i="3"/>
  <c r="O264" i="3" s="1"/>
  <c r="K264" i="3"/>
  <c r="L265" i="3" s="1"/>
  <c r="M265" i="3" s="1"/>
  <c r="H381" i="3"/>
  <c r="I381" i="3" s="1"/>
  <c r="G382" i="3"/>
  <c r="F382" i="3"/>
  <c r="C383" i="3"/>
  <c r="D383" i="3"/>
  <c r="N265" i="3" l="1"/>
  <c r="O265" i="3" s="1"/>
  <c r="J265" i="3"/>
  <c r="K265" i="3"/>
  <c r="G383" i="3"/>
  <c r="F383" i="3"/>
  <c r="H382" i="3"/>
  <c r="I382" i="3" s="1"/>
  <c r="D384" i="3"/>
  <c r="C384" i="3"/>
  <c r="L266" i="3" l="1"/>
  <c r="M266" i="3" s="1"/>
  <c r="J266" i="3" s="1"/>
  <c r="H383" i="3"/>
  <c r="I383" i="3" s="1"/>
  <c r="F384" i="3"/>
  <c r="G384" i="3"/>
  <c r="D385" i="3"/>
  <c r="C385" i="3"/>
  <c r="K266" i="3" l="1"/>
  <c r="L267" i="3" s="1"/>
  <c r="M267" i="3" s="1"/>
  <c r="J267" i="3" s="1"/>
  <c r="N266" i="3"/>
  <c r="O266" i="3" s="1"/>
  <c r="H384" i="3"/>
  <c r="I384" i="3" s="1"/>
  <c r="G385" i="3"/>
  <c r="F385" i="3"/>
  <c r="D386" i="3"/>
  <c r="C386" i="3"/>
  <c r="K267" i="3" l="1"/>
  <c r="L268" i="3" s="1"/>
  <c r="M268" i="3" s="1"/>
  <c r="N268" i="3" s="1"/>
  <c r="N267" i="3"/>
  <c r="O267" i="3" s="1"/>
  <c r="H385" i="3"/>
  <c r="I385" i="3" s="1"/>
  <c r="F386" i="3"/>
  <c r="G386" i="3"/>
  <c r="C387" i="3"/>
  <c r="D387" i="3"/>
  <c r="J268" i="3" l="1"/>
  <c r="K268" i="3"/>
  <c r="L269" i="3" s="1"/>
  <c r="M269" i="3" s="1"/>
  <c r="O268" i="3"/>
  <c r="G387" i="3"/>
  <c r="F387" i="3"/>
  <c r="H386" i="3"/>
  <c r="I386" i="3" s="1"/>
  <c r="D388" i="3"/>
  <c r="C388" i="3"/>
  <c r="N269" i="3" l="1"/>
  <c r="O269" i="3" s="1"/>
  <c r="K269" i="3"/>
  <c r="J269" i="3"/>
  <c r="F388" i="3"/>
  <c r="G388" i="3"/>
  <c r="H387" i="3"/>
  <c r="I387" i="3" s="1"/>
  <c r="D389" i="3"/>
  <c r="C389" i="3"/>
  <c r="L270" i="3" l="1"/>
  <c r="M270" i="3" s="1"/>
  <c r="N270" i="3" s="1"/>
  <c r="O270" i="3" s="1"/>
  <c r="F389" i="3"/>
  <c r="G389" i="3"/>
  <c r="H388" i="3"/>
  <c r="I388" i="3" s="1"/>
  <c r="C390" i="3"/>
  <c r="D390" i="3"/>
  <c r="K270" i="3" l="1"/>
  <c r="J270" i="3"/>
  <c r="H389" i="3"/>
  <c r="I389" i="3" s="1"/>
  <c r="F390" i="3"/>
  <c r="G390" i="3"/>
  <c r="C391" i="3"/>
  <c r="D391" i="3"/>
  <c r="L271" i="3" l="1"/>
  <c r="M271" i="3" s="1"/>
  <c r="G391" i="3"/>
  <c r="F391" i="3"/>
  <c r="H390" i="3"/>
  <c r="I390" i="3" s="1"/>
  <c r="D392" i="3"/>
  <c r="C392" i="3"/>
  <c r="J271" i="3" l="1"/>
  <c r="N271" i="3"/>
  <c r="O271" i="3" s="1"/>
  <c r="K271" i="3"/>
  <c r="L272" i="3" s="1"/>
  <c r="M272" i="3" s="1"/>
  <c r="G392" i="3"/>
  <c r="F392" i="3"/>
  <c r="H391" i="3"/>
  <c r="I391" i="3" s="1"/>
  <c r="D393" i="3"/>
  <c r="C393" i="3"/>
  <c r="N272" i="3" l="1"/>
  <c r="O272" i="3" s="1"/>
  <c r="K272" i="3"/>
  <c r="L273" i="3" s="1"/>
  <c r="M273" i="3" s="1"/>
  <c r="K273" i="3" s="1"/>
  <c r="J272" i="3"/>
  <c r="G393" i="3"/>
  <c r="F393" i="3"/>
  <c r="H392" i="3"/>
  <c r="I392" i="3" s="1"/>
  <c r="C394" i="3"/>
  <c r="D394" i="3"/>
  <c r="J273" i="3" l="1"/>
  <c r="L274" i="3" s="1"/>
  <c r="M274" i="3" s="1"/>
  <c r="N273" i="3"/>
  <c r="O273" i="3" s="1"/>
  <c r="G394" i="3"/>
  <c r="F394" i="3"/>
  <c r="H393" i="3"/>
  <c r="I393" i="3" s="1"/>
  <c r="C395" i="3"/>
  <c r="D395" i="3"/>
  <c r="K274" i="3" l="1"/>
  <c r="J274" i="3"/>
  <c r="N274" i="3"/>
  <c r="O274" i="3" s="1"/>
  <c r="F395" i="3"/>
  <c r="G395" i="3"/>
  <c r="H394" i="3"/>
  <c r="I394" i="3" s="1"/>
  <c r="D396" i="3"/>
  <c r="C396" i="3"/>
  <c r="L275" i="3" l="1"/>
  <c r="M275" i="3" s="1"/>
  <c r="F396" i="3"/>
  <c r="G396" i="3"/>
  <c r="H395" i="3"/>
  <c r="I395" i="3" s="1"/>
  <c r="D397" i="3"/>
  <c r="C397" i="3"/>
  <c r="N275" i="3" l="1"/>
  <c r="O275" i="3" s="1"/>
  <c r="J275" i="3"/>
  <c r="K275" i="3"/>
  <c r="L276" i="3" s="1"/>
  <c r="M276" i="3" s="1"/>
  <c r="H396" i="3"/>
  <c r="I396" i="3" s="1"/>
  <c r="F397" i="3"/>
  <c r="G397" i="3"/>
  <c r="C398" i="3"/>
  <c r="D398" i="3"/>
  <c r="K276" i="3" l="1"/>
  <c r="J276" i="3"/>
  <c r="N276" i="3"/>
  <c r="O276" i="3" s="1"/>
  <c r="L277" i="3"/>
  <c r="M277" i="3" s="1"/>
  <c r="H397" i="3"/>
  <c r="I397" i="3" s="1"/>
  <c r="F398" i="3"/>
  <c r="G398" i="3"/>
  <c r="C399" i="3"/>
  <c r="D399" i="3"/>
  <c r="N277" i="3" l="1"/>
  <c r="O277" i="3" s="1"/>
  <c r="K277" i="3"/>
  <c r="J277" i="3"/>
  <c r="H398" i="3"/>
  <c r="I398" i="3" s="1"/>
  <c r="G399" i="3"/>
  <c r="F399" i="3"/>
  <c r="D400" i="3"/>
  <c r="C400" i="3"/>
  <c r="L278" i="3" l="1"/>
  <c r="M278" i="3" s="1"/>
  <c r="K278" i="3" s="1"/>
  <c r="G400" i="3"/>
  <c r="F400" i="3"/>
  <c r="H399" i="3"/>
  <c r="I399" i="3" s="1"/>
  <c r="D401" i="3"/>
  <c r="C401" i="3"/>
  <c r="J278" i="3" l="1"/>
  <c r="L279" i="3" s="1"/>
  <c r="M279" i="3" s="1"/>
  <c r="N278" i="3"/>
  <c r="O278" i="3" s="1"/>
  <c r="F401" i="3"/>
  <c r="G401" i="3"/>
  <c r="H400" i="3"/>
  <c r="I400" i="3" s="1"/>
  <c r="D402" i="3"/>
  <c r="C402" i="3"/>
  <c r="N279" i="3" l="1"/>
  <c r="O279" i="3" s="1"/>
  <c r="K279" i="3"/>
  <c r="J279" i="3"/>
  <c r="F402" i="3"/>
  <c r="G402" i="3"/>
  <c r="H401" i="3"/>
  <c r="I401" i="3" s="1"/>
  <c r="D403" i="3"/>
  <c r="C403" i="3"/>
  <c r="L280" i="3" l="1"/>
  <c r="M280" i="3" s="1"/>
  <c r="N280" i="3" s="1"/>
  <c r="O280" i="3" s="1"/>
  <c r="H402" i="3"/>
  <c r="I402" i="3" s="1"/>
  <c r="F403" i="3"/>
  <c r="G403" i="3"/>
  <c r="D404" i="3"/>
  <c r="C404" i="3"/>
  <c r="J280" i="3" l="1"/>
  <c r="K280" i="3"/>
  <c r="L281" i="3" s="1"/>
  <c r="M281" i="3" s="1"/>
  <c r="H403" i="3"/>
  <c r="I403" i="3" s="1"/>
  <c r="F404" i="3"/>
  <c r="G404" i="3"/>
  <c r="D405" i="3"/>
  <c r="C405" i="3"/>
  <c r="J281" i="3" l="1"/>
  <c r="N281" i="3"/>
  <c r="O281" i="3" s="1"/>
  <c r="K281" i="3"/>
  <c r="L282" i="3" s="1"/>
  <c r="M282" i="3" s="1"/>
  <c r="H404" i="3"/>
  <c r="I404" i="3" s="1"/>
  <c r="F405" i="3"/>
  <c r="G405" i="3"/>
  <c r="C406" i="3"/>
  <c r="D406" i="3"/>
  <c r="N282" i="3" l="1"/>
  <c r="O282" i="3" s="1"/>
  <c r="J282" i="3"/>
  <c r="K282" i="3"/>
  <c r="F406" i="3"/>
  <c r="G406" i="3"/>
  <c r="H405" i="3"/>
  <c r="I405" i="3" s="1"/>
  <c r="C407" i="3"/>
  <c r="D407" i="3"/>
  <c r="L283" i="3" l="1"/>
  <c r="M283" i="3" s="1"/>
  <c r="K283" i="3" s="1"/>
  <c r="H406" i="3"/>
  <c r="I406" i="3" s="1"/>
  <c r="G407" i="3"/>
  <c r="F407" i="3"/>
  <c r="D408" i="3"/>
  <c r="C408" i="3"/>
  <c r="N283" i="3" l="1"/>
  <c r="O283" i="3" s="1"/>
  <c r="J283" i="3"/>
  <c r="L284" i="3" s="1"/>
  <c r="M284" i="3" s="1"/>
  <c r="N284" i="3" s="1"/>
  <c r="O284" i="3" s="1"/>
  <c r="H407" i="3"/>
  <c r="I407" i="3" s="1"/>
  <c r="F408" i="3"/>
  <c r="G408" i="3"/>
  <c r="D409" i="3"/>
  <c r="C409" i="3"/>
  <c r="K284" i="3" l="1"/>
  <c r="J284" i="3"/>
  <c r="L285" i="3"/>
  <c r="M285" i="3" s="1"/>
  <c r="H408" i="3"/>
  <c r="I408" i="3" s="1"/>
  <c r="F409" i="3"/>
  <c r="G409" i="3"/>
  <c r="D410" i="3"/>
  <c r="C410" i="3"/>
  <c r="N285" i="3" l="1"/>
  <c r="O285" i="3" s="1"/>
  <c r="K285" i="3"/>
  <c r="J285" i="3"/>
  <c r="H409" i="3"/>
  <c r="I409" i="3" s="1"/>
  <c r="G410" i="3"/>
  <c r="F410" i="3"/>
  <c r="D411" i="3"/>
  <c r="C411" i="3"/>
  <c r="L286" i="3" l="1"/>
  <c r="M286" i="3" s="1"/>
  <c r="N286" i="3" s="1"/>
  <c r="O286" i="3" s="1"/>
  <c r="H410" i="3"/>
  <c r="I410" i="3" s="1"/>
  <c r="F411" i="3"/>
  <c r="G411" i="3"/>
  <c r="D412" i="3"/>
  <c r="C412" i="3"/>
  <c r="J286" i="3" l="1"/>
  <c r="K286" i="3"/>
  <c r="L287" i="3" s="1"/>
  <c r="M287" i="3" s="1"/>
  <c r="H411" i="3"/>
  <c r="I411" i="3" s="1"/>
  <c r="F412" i="3"/>
  <c r="G412" i="3"/>
  <c r="D413" i="3"/>
  <c r="C413" i="3"/>
  <c r="N287" i="3" l="1"/>
  <c r="O287" i="3" s="1"/>
  <c r="J287" i="3"/>
  <c r="K287" i="3"/>
  <c r="F413" i="3"/>
  <c r="G413" i="3"/>
  <c r="H412" i="3"/>
  <c r="I412" i="3" s="1"/>
  <c r="C414" i="3"/>
  <c r="D414" i="3"/>
  <c r="L288" i="3" l="1"/>
  <c r="M288" i="3" s="1"/>
  <c r="N288" i="3" s="1"/>
  <c r="O288" i="3" s="1"/>
  <c r="F414" i="3"/>
  <c r="G414" i="3"/>
  <c r="H413" i="3"/>
  <c r="I413" i="3" s="1"/>
  <c r="C415" i="3"/>
  <c r="D415" i="3"/>
  <c r="K288" i="3" l="1"/>
  <c r="J288" i="3"/>
  <c r="H414" i="3"/>
  <c r="I414" i="3" s="1"/>
  <c r="F415" i="3"/>
  <c r="G415" i="3"/>
  <c r="D416" i="3"/>
  <c r="C416" i="3"/>
  <c r="L289" i="3" l="1"/>
  <c r="M289" i="3" s="1"/>
  <c r="H415" i="3"/>
  <c r="I415" i="3" s="1"/>
  <c r="G416" i="3"/>
  <c r="F416" i="3"/>
  <c r="D417" i="3"/>
  <c r="C417" i="3"/>
  <c r="N289" i="3" l="1"/>
  <c r="O289" i="3" s="1"/>
  <c r="J289" i="3"/>
  <c r="K289" i="3"/>
  <c r="H416" i="3"/>
  <c r="I416" i="3" s="1"/>
  <c r="G417" i="3"/>
  <c r="F417" i="3"/>
  <c r="D418" i="3"/>
  <c r="C418" i="3"/>
  <c r="L290" i="3" l="1"/>
  <c r="M290" i="3" s="1"/>
  <c r="J290" i="3" s="1"/>
  <c r="H417" i="3"/>
  <c r="I417" i="3" s="1"/>
  <c r="G418" i="3"/>
  <c r="F418" i="3"/>
  <c r="D419" i="3"/>
  <c r="C419" i="3"/>
  <c r="K290" i="3" l="1"/>
  <c r="L291" i="3"/>
  <c r="M291" i="3" s="1"/>
  <c r="J291" i="3" s="1"/>
  <c r="N290" i="3"/>
  <c r="O290" i="3" s="1"/>
  <c r="F419" i="3"/>
  <c r="G419" i="3"/>
  <c r="H418" i="3"/>
  <c r="I418" i="3" s="1"/>
  <c r="D420" i="3"/>
  <c r="C420" i="3"/>
  <c r="N291" i="3" l="1"/>
  <c r="O291" i="3" s="1"/>
  <c r="K291" i="3"/>
  <c r="L292" i="3" s="1"/>
  <c r="M292" i="3" s="1"/>
  <c r="N292" i="3" s="1"/>
  <c r="O292" i="3" s="1"/>
  <c r="G420" i="3"/>
  <c r="F420" i="3"/>
  <c r="H419" i="3"/>
  <c r="I419" i="3" s="1"/>
  <c r="D421" i="3"/>
  <c r="C421" i="3"/>
  <c r="K292" i="3" l="1"/>
  <c r="J292" i="3"/>
  <c r="L293" i="3" s="1"/>
  <c r="M293" i="3" s="1"/>
  <c r="J293" i="3" s="1"/>
  <c r="F421" i="3"/>
  <c r="G421" i="3"/>
  <c r="H420" i="3"/>
  <c r="I420" i="3" s="1"/>
  <c r="C422" i="3"/>
  <c r="D422" i="3"/>
  <c r="K293" i="3" l="1"/>
  <c r="L294" i="3" s="1"/>
  <c r="M294" i="3" s="1"/>
  <c r="N294" i="3" s="1"/>
  <c r="N293" i="3"/>
  <c r="O293" i="3" s="1"/>
  <c r="F422" i="3"/>
  <c r="G422" i="3"/>
  <c r="H421" i="3"/>
  <c r="I421" i="3" s="1"/>
  <c r="C423" i="3"/>
  <c r="D423" i="3"/>
  <c r="O294" i="3" l="1"/>
  <c r="K294" i="3"/>
  <c r="J294" i="3"/>
  <c r="G423" i="3"/>
  <c r="F423" i="3"/>
  <c r="H422" i="3"/>
  <c r="I422" i="3" s="1"/>
  <c r="D424" i="3"/>
  <c r="C424" i="3"/>
  <c r="L295" i="3" l="1"/>
  <c r="M295" i="3" s="1"/>
  <c r="K295" i="3" s="1"/>
  <c r="G424" i="3"/>
  <c r="F424" i="3"/>
  <c r="H423" i="3"/>
  <c r="I423" i="3" s="1"/>
  <c r="D425" i="3"/>
  <c r="C425" i="3"/>
  <c r="J295" i="3" l="1"/>
  <c r="L296" i="3" s="1"/>
  <c r="M296" i="3" s="1"/>
  <c r="N296" i="3" s="1"/>
  <c r="N295" i="3"/>
  <c r="O295" i="3" s="1"/>
  <c r="G425" i="3"/>
  <c r="F425" i="3"/>
  <c r="H424" i="3"/>
  <c r="I424" i="3" s="1"/>
  <c r="D426" i="3"/>
  <c r="C426" i="3"/>
  <c r="O296" i="3" l="1"/>
  <c r="K296" i="3"/>
  <c r="J296" i="3"/>
  <c r="L297" i="3"/>
  <c r="M297" i="3" s="1"/>
  <c r="H425" i="3"/>
  <c r="I425" i="3" s="1"/>
  <c r="G426" i="3"/>
  <c r="F426" i="3"/>
  <c r="D427" i="3"/>
  <c r="C427" i="3"/>
  <c r="K297" i="3" l="1"/>
  <c r="N297" i="3"/>
  <c r="O297" i="3" s="1"/>
  <c r="J297" i="3"/>
  <c r="L298" i="3" s="1"/>
  <c r="M298" i="3" s="1"/>
  <c r="G427" i="3"/>
  <c r="F427" i="3"/>
  <c r="H426" i="3"/>
  <c r="I426" i="3" s="1"/>
  <c r="D428" i="3"/>
  <c r="C428" i="3"/>
  <c r="N298" i="3" l="1"/>
  <c r="O298" i="3" s="1"/>
  <c r="J298" i="3"/>
  <c r="K298" i="3"/>
  <c r="F428" i="3"/>
  <c r="G428" i="3"/>
  <c r="H427" i="3"/>
  <c r="I427" i="3" s="1"/>
  <c r="D429" i="3"/>
  <c r="C429" i="3"/>
  <c r="L299" i="3" l="1"/>
  <c r="M299" i="3" s="1"/>
  <c r="N299" i="3" s="1"/>
  <c r="O299" i="3" s="1"/>
  <c r="F429" i="3"/>
  <c r="G429" i="3"/>
  <c r="H428" i="3"/>
  <c r="I428" i="3" s="1"/>
  <c r="C430" i="3"/>
  <c r="D430" i="3"/>
  <c r="J299" i="3" l="1"/>
  <c r="K299" i="3"/>
  <c r="L300" i="3" s="1"/>
  <c r="M300" i="3" s="1"/>
  <c r="N300" i="3" s="1"/>
  <c r="O300" i="3" s="1"/>
  <c r="H429" i="3"/>
  <c r="I429" i="3" s="1"/>
  <c r="G430" i="3"/>
  <c r="F430" i="3"/>
  <c r="C431" i="3"/>
  <c r="D431" i="3"/>
  <c r="J300" i="3" l="1"/>
  <c r="K300" i="3"/>
  <c r="L301" i="3" s="1"/>
  <c r="M301" i="3" s="1"/>
  <c r="H430" i="3"/>
  <c r="I430" i="3" s="1"/>
  <c r="G431" i="3"/>
  <c r="F431" i="3"/>
  <c r="D432" i="3"/>
  <c r="C432" i="3"/>
  <c r="N301" i="3" l="1"/>
  <c r="O301" i="3" s="1"/>
  <c r="K301" i="3"/>
  <c r="J301" i="3"/>
  <c r="G432" i="3"/>
  <c r="F432" i="3"/>
  <c r="H431" i="3"/>
  <c r="I431" i="3" s="1"/>
  <c r="D433" i="3"/>
  <c r="C433" i="3"/>
  <c r="L302" i="3" l="1"/>
  <c r="M302" i="3" s="1"/>
  <c r="J302" i="3" s="1"/>
  <c r="F433" i="3"/>
  <c r="G433" i="3"/>
  <c r="H432" i="3"/>
  <c r="I432" i="3" s="1"/>
  <c r="D434" i="3"/>
  <c r="C434" i="3"/>
  <c r="N302" i="3" l="1"/>
  <c r="O302" i="3" s="1"/>
  <c r="K302" i="3"/>
  <c r="L303" i="3" s="1"/>
  <c r="M303" i="3" s="1"/>
  <c r="J303" i="3" s="1"/>
  <c r="F434" i="3"/>
  <c r="G434" i="3"/>
  <c r="H433" i="3"/>
  <c r="I433" i="3" s="1"/>
  <c r="D435" i="3"/>
  <c r="C435" i="3"/>
  <c r="K303" i="3" l="1"/>
  <c r="N303" i="3"/>
  <c r="O303" i="3" s="1"/>
  <c r="L304" i="3"/>
  <c r="M304" i="3" s="1"/>
  <c r="K304" i="3" s="1"/>
  <c r="F435" i="3"/>
  <c r="G435" i="3"/>
  <c r="H434" i="3"/>
  <c r="I434" i="3" s="1"/>
  <c r="D436" i="3"/>
  <c r="C436" i="3"/>
  <c r="J304" i="3" l="1"/>
  <c r="L305" i="3" s="1"/>
  <c r="M305" i="3" s="1"/>
  <c r="N305" i="3" s="1"/>
  <c r="N304" i="3"/>
  <c r="O304" i="3" s="1"/>
  <c r="G436" i="3"/>
  <c r="F436" i="3"/>
  <c r="H435" i="3"/>
  <c r="I435" i="3" s="1"/>
  <c r="D437" i="3"/>
  <c r="C437" i="3"/>
  <c r="O305" i="3" l="1"/>
  <c r="K305" i="3"/>
  <c r="J305" i="3"/>
  <c r="L306" i="3" s="1"/>
  <c r="M306" i="3" s="1"/>
  <c r="J306" i="3" s="1"/>
  <c r="F437" i="3"/>
  <c r="G437" i="3"/>
  <c r="H436" i="3"/>
  <c r="I436" i="3" s="1"/>
  <c r="C438" i="3"/>
  <c r="D438" i="3"/>
  <c r="K306" i="3" l="1"/>
  <c r="L307" i="3" s="1"/>
  <c r="M307" i="3" s="1"/>
  <c r="N307" i="3" s="1"/>
  <c r="N306" i="3"/>
  <c r="O306" i="3" s="1"/>
  <c r="H437" i="3"/>
  <c r="I437" i="3" s="1"/>
  <c r="G438" i="3"/>
  <c r="F438" i="3"/>
  <c r="C439" i="3"/>
  <c r="D439" i="3"/>
  <c r="O307" i="3" l="1"/>
  <c r="J307" i="3"/>
  <c r="K307" i="3"/>
  <c r="F439" i="3"/>
  <c r="G439" i="3"/>
  <c r="H438" i="3"/>
  <c r="I438" i="3" s="1"/>
  <c r="D440" i="3"/>
  <c r="C440" i="3"/>
  <c r="L308" i="3" l="1"/>
  <c r="M308" i="3" s="1"/>
  <c r="J308" i="3" s="1"/>
  <c r="F440" i="3"/>
  <c r="G440" i="3"/>
  <c r="H439" i="3"/>
  <c r="I439" i="3" s="1"/>
  <c r="D441" i="3"/>
  <c r="C441" i="3"/>
  <c r="N308" i="3" l="1"/>
  <c r="O308" i="3" s="1"/>
  <c r="K308" i="3"/>
  <c r="L309" i="3" s="1"/>
  <c r="M309" i="3" s="1"/>
  <c r="K309" i="3" s="1"/>
  <c r="G441" i="3"/>
  <c r="F441" i="3"/>
  <c r="H440" i="3"/>
  <c r="I440" i="3" s="1"/>
  <c r="D442" i="3"/>
  <c r="C442" i="3"/>
  <c r="J309" i="3" l="1"/>
  <c r="L310" i="3" s="1"/>
  <c r="M310" i="3" s="1"/>
  <c r="N310" i="3" s="1"/>
  <c r="N309" i="3"/>
  <c r="O309" i="3" s="1"/>
  <c r="F442" i="3"/>
  <c r="G442" i="3"/>
  <c r="H441" i="3"/>
  <c r="I441" i="3" s="1"/>
  <c r="D443" i="3"/>
  <c r="C443" i="3"/>
  <c r="O310" i="3" l="1"/>
  <c r="K310" i="3"/>
  <c r="J310" i="3"/>
  <c r="H442" i="3"/>
  <c r="I442" i="3" s="1"/>
  <c r="F443" i="3"/>
  <c r="G443" i="3"/>
  <c r="D444" i="3"/>
  <c r="C444" i="3"/>
  <c r="L311" i="3" l="1"/>
  <c r="M311" i="3" s="1"/>
  <c r="H443" i="3"/>
  <c r="I443" i="3" s="1"/>
  <c r="F444" i="3"/>
  <c r="G444" i="3"/>
  <c r="D445" i="3"/>
  <c r="C445" i="3"/>
  <c r="N311" i="3" l="1"/>
  <c r="O311" i="3" s="1"/>
  <c r="K311" i="3"/>
  <c r="J311" i="3"/>
  <c r="F445" i="3"/>
  <c r="G445" i="3"/>
  <c r="H444" i="3"/>
  <c r="I444" i="3" s="1"/>
  <c r="C446" i="3"/>
  <c r="D446" i="3"/>
  <c r="L312" i="3" l="1"/>
  <c r="M312" i="3" s="1"/>
  <c r="K312" i="3" s="1"/>
  <c r="F446" i="3"/>
  <c r="G446" i="3"/>
  <c r="H445" i="3"/>
  <c r="I445" i="3" s="1"/>
  <c r="C447" i="3"/>
  <c r="D447" i="3"/>
  <c r="N312" i="3" l="1"/>
  <c r="O312" i="3" s="1"/>
  <c r="J312" i="3"/>
  <c r="L313" i="3" s="1"/>
  <c r="M313" i="3" s="1"/>
  <c r="H446" i="3"/>
  <c r="I446" i="3" s="1"/>
  <c r="F447" i="3"/>
  <c r="G447" i="3"/>
  <c r="D448" i="3"/>
  <c r="C448" i="3"/>
  <c r="N313" i="3" l="1"/>
  <c r="O313" i="3" s="1"/>
  <c r="K313" i="3"/>
  <c r="J313" i="3"/>
  <c r="H447" i="3"/>
  <c r="I447" i="3" s="1"/>
  <c r="G448" i="3"/>
  <c r="F448" i="3"/>
  <c r="D449" i="3"/>
  <c r="C449" i="3"/>
  <c r="L314" i="3" l="1"/>
  <c r="M314" i="3" s="1"/>
  <c r="K314" i="3" s="1"/>
  <c r="H448" i="3"/>
  <c r="I448" i="3" s="1"/>
  <c r="F449" i="3"/>
  <c r="G449" i="3"/>
  <c r="D450" i="3"/>
  <c r="C450" i="3"/>
  <c r="N314" i="3" l="1"/>
  <c r="O314" i="3" s="1"/>
  <c r="J314" i="3"/>
  <c r="L315" i="3" s="1"/>
  <c r="M315" i="3" s="1"/>
  <c r="N315" i="3" s="1"/>
  <c r="O315" i="3" s="1"/>
  <c r="G450" i="3"/>
  <c r="F450" i="3"/>
  <c r="H449" i="3"/>
  <c r="I449" i="3" s="1"/>
  <c r="D451" i="3"/>
  <c r="C451" i="3"/>
  <c r="K315" i="3" l="1"/>
  <c r="J315" i="3"/>
  <c r="G451" i="3"/>
  <c r="F451" i="3"/>
  <c r="H450" i="3"/>
  <c r="I450" i="3" s="1"/>
  <c r="D452" i="3"/>
  <c r="C452" i="3"/>
  <c r="L316" i="3" l="1"/>
  <c r="M316" i="3" s="1"/>
  <c r="N316" i="3" s="1"/>
  <c r="O316" i="3" s="1"/>
  <c r="F452" i="3"/>
  <c r="G452" i="3"/>
  <c r="H451" i="3"/>
  <c r="I451" i="3" s="1"/>
  <c r="D453" i="3"/>
  <c r="C453" i="3"/>
  <c r="K316" i="3" l="1"/>
  <c r="J316" i="3"/>
  <c r="H452" i="3"/>
  <c r="I452" i="3" s="1"/>
  <c r="G453" i="3"/>
  <c r="F453" i="3"/>
  <c r="C454" i="3"/>
  <c r="D454" i="3"/>
  <c r="L317" i="3" l="1"/>
  <c r="M317" i="3" s="1"/>
  <c r="J317" i="3" s="1"/>
  <c r="G454" i="3"/>
  <c r="F454" i="3"/>
  <c r="H453" i="3"/>
  <c r="I453" i="3" s="1"/>
  <c r="C455" i="3"/>
  <c r="D455" i="3"/>
  <c r="N317" i="3" l="1"/>
  <c r="O317" i="3" s="1"/>
  <c r="K317" i="3"/>
  <c r="L318" i="3" s="1"/>
  <c r="M318" i="3" s="1"/>
  <c r="K318" i="3" s="1"/>
  <c r="F455" i="3"/>
  <c r="G455" i="3"/>
  <c r="H454" i="3"/>
  <c r="I454" i="3" s="1"/>
  <c r="D456" i="3"/>
  <c r="C456" i="3"/>
  <c r="J318" i="3" l="1"/>
  <c r="L319" i="3" s="1"/>
  <c r="M319" i="3" s="1"/>
  <c r="N318" i="3"/>
  <c r="O318" i="3" s="1"/>
  <c r="F456" i="3"/>
  <c r="G456" i="3"/>
  <c r="H455" i="3"/>
  <c r="I455" i="3" s="1"/>
  <c r="D457" i="3"/>
  <c r="C457" i="3"/>
  <c r="N319" i="3" l="1"/>
  <c r="O319" i="3" s="1"/>
  <c r="K319" i="3"/>
  <c r="J319" i="3"/>
  <c r="G457" i="3"/>
  <c r="F457" i="3"/>
  <c r="H456" i="3"/>
  <c r="I456" i="3" s="1"/>
  <c r="D458" i="3"/>
  <c r="C458" i="3"/>
  <c r="L320" i="3" l="1"/>
  <c r="M320" i="3" s="1"/>
  <c r="N320" i="3" s="1"/>
  <c r="O320" i="3" s="1"/>
  <c r="G458" i="3"/>
  <c r="F458" i="3"/>
  <c r="H457" i="3"/>
  <c r="I457" i="3" s="1"/>
  <c r="D459" i="3"/>
  <c r="C459" i="3"/>
  <c r="K320" i="3" l="1"/>
  <c r="J320" i="3"/>
  <c r="G459" i="3"/>
  <c r="F459" i="3"/>
  <c r="H458" i="3"/>
  <c r="I458" i="3" s="1"/>
  <c r="D460" i="3"/>
  <c r="C460" i="3"/>
  <c r="L321" i="3" l="1"/>
  <c r="M321" i="3" s="1"/>
  <c r="F460" i="3"/>
  <c r="G460" i="3"/>
  <c r="H459" i="3"/>
  <c r="I459" i="3" s="1"/>
  <c r="D461" i="3"/>
  <c r="C461" i="3"/>
  <c r="K321" i="3" l="1"/>
  <c r="N321" i="3"/>
  <c r="O321" i="3" s="1"/>
  <c r="J321" i="3"/>
  <c r="L322" i="3" s="1"/>
  <c r="M322" i="3" s="1"/>
  <c r="H460" i="3"/>
  <c r="I460" i="3" s="1"/>
  <c r="G461" i="3"/>
  <c r="F461" i="3"/>
  <c r="C462" i="3"/>
  <c r="D462" i="3"/>
  <c r="N322" i="3" l="1"/>
  <c r="O322" i="3" s="1"/>
  <c r="J322" i="3"/>
  <c r="K322" i="3"/>
  <c r="L323" i="3" s="1"/>
  <c r="M323" i="3" s="1"/>
  <c r="F462" i="3"/>
  <c r="G462" i="3"/>
  <c r="H461" i="3"/>
  <c r="I461" i="3" s="1"/>
  <c r="C463" i="3"/>
  <c r="D463" i="3"/>
  <c r="K323" i="3" l="1"/>
  <c r="J323" i="3"/>
  <c r="L324" i="3" s="1"/>
  <c r="M324" i="3" s="1"/>
  <c r="N323" i="3"/>
  <c r="O323" i="3" s="1"/>
  <c r="G463" i="3"/>
  <c r="F463" i="3"/>
  <c r="H462" i="3"/>
  <c r="I462" i="3" s="1"/>
  <c r="D464" i="3"/>
  <c r="C464" i="3"/>
  <c r="J324" i="3" l="1"/>
  <c r="N324" i="3"/>
  <c r="O324" i="3" s="1"/>
  <c r="K324" i="3"/>
  <c r="L325" i="3" s="1"/>
  <c r="M325" i="3" s="1"/>
  <c r="G464" i="3"/>
  <c r="F464" i="3"/>
  <c r="H463" i="3"/>
  <c r="I463" i="3" s="1"/>
  <c r="N325" i="3" l="1"/>
  <c r="O325" i="3" s="1"/>
  <c r="J325" i="3"/>
  <c r="K325" i="3"/>
  <c r="H464" i="3"/>
  <c r="I464" i="3" s="1"/>
  <c r="L326" i="3" l="1"/>
  <c r="M326" i="3" s="1"/>
  <c r="J326" i="3" s="1"/>
  <c r="K326" i="3" l="1"/>
  <c r="L327" i="3" s="1"/>
  <c r="M327" i="3" s="1"/>
  <c r="N327" i="3" s="1"/>
  <c r="N326" i="3"/>
  <c r="O326" i="3" s="1"/>
  <c r="O327" i="3" l="1"/>
  <c r="J327" i="3"/>
  <c r="K327" i="3"/>
  <c r="L328" i="3" s="1"/>
  <c r="M328" i="3" s="1"/>
  <c r="N328" i="3" s="1"/>
  <c r="O328" i="3" s="1"/>
  <c r="J328" i="3" l="1"/>
  <c r="K328" i="3"/>
  <c r="L329" i="3" s="1"/>
  <c r="M329" i="3" s="1"/>
  <c r="N329" i="3" s="1"/>
  <c r="O329" i="3" s="1"/>
  <c r="K329" i="3" l="1"/>
  <c r="J329" i="3"/>
  <c r="L330" i="3" l="1"/>
  <c r="M330" i="3" s="1"/>
  <c r="N330" i="3" l="1"/>
  <c r="O330" i="3" s="1"/>
  <c r="K330" i="3"/>
  <c r="J330" i="3"/>
  <c r="L331" i="3" l="1"/>
  <c r="M331" i="3" s="1"/>
  <c r="K331" i="3" s="1"/>
  <c r="N331" i="3" l="1"/>
  <c r="O331" i="3" s="1"/>
  <c r="J331" i="3"/>
  <c r="L332" i="3"/>
  <c r="M332" i="3" s="1"/>
  <c r="J332" i="3" l="1"/>
  <c r="N332" i="3"/>
  <c r="O332" i="3" s="1"/>
  <c r="K332" i="3"/>
  <c r="L333" i="3" s="1"/>
  <c r="M333" i="3" s="1"/>
  <c r="K333" i="3" l="1"/>
  <c r="N333" i="3"/>
  <c r="O333" i="3" s="1"/>
  <c r="J333" i="3"/>
  <c r="L334" i="3" s="1"/>
  <c r="M334" i="3" s="1"/>
  <c r="K334" i="3" l="1"/>
  <c r="J334" i="3"/>
  <c r="L335" i="3" s="1"/>
  <c r="M335" i="3" s="1"/>
  <c r="N334" i="3"/>
  <c r="O334" i="3" s="1"/>
  <c r="J335" i="3" l="1"/>
  <c r="N335" i="3"/>
  <c r="O335" i="3" s="1"/>
  <c r="K335" i="3"/>
  <c r="L336" i="3" s="1"/>
  <c r="M336" i="3" s="1"/>
  <c r="J336" i="3" l="1"/>
  <c r="K336" i="3"/>
  <c r="L337" i="3" s="1"/>
  <c r="M337" i="3" s="1"/>
  <c r="N336" i="3"/>
  <c r="O336" i="3" s="1"/>
  <c r="N337" i="3" l="1"/>
  <c r="O337" i="3" s="1"/>
  <c r="J337" i="3"/>
  <c r="K337" i="3"/>
  <c r="L338" i="3" s="1"/>
  <c r="M338" i="3" s="1"/>
  <c r="N338" i="3" l="1"/>
  <c r="O338" i="3" s="1"/>
  <c r="K338" i="3"/>
  <c r="J338" i="3"/>
  <c r="L339" i="3" s="1"/>
  <c r="M339" i="3" s="1"/>
  <c r="N339" i="3" l="1"/>
  <c r="O339" i="3" s="1"/>
  <c r="J339" i="3"/>
  <c r="K339" i="3"/>
  <c r="L340" i="3" l="1"/>
  <c r="M340" i="3" s="1"/>
  <c r="K340" i="3" s="1"/>
  <c r="N340" i="3" l="1"/>
  <c r="O340" i="3" s="1"/>
  <c r="J340" i="3"/>
  <c r="L341" i="3" s="1"/>
  <c r="M341" i="3" s="1"/>
  <c r="N341" i="3" s="1"/>
  <c r="O341" i="3" s="1"/>
  <c r="J341" i="3" l="1"/>
  <c r="K341" i="3"/>
  <c r="L342" i="3"/>
  <c r="M342" i="3" s="1"/>
  <c r="K342" i="3" l="1"/>
  <c r="N342" i="3"/>
  <c r="O342" i="3" s="1"/>
  <c r="J342" i="3"/>
  <c r="L343" i="3" s="1"/>
  <c r="M343" i="3" s="1"/>
  <c r="N343" i="3" l="1"/>
  <c r="O343" i="3" s="1"/>
  <c r="J343" i="3"/>
  <c r="K343" i="3"/>
  <c r="L344" i="3" s="1"/>
  <c r="M344" i="3" s="1"/>
  <c r="K344" i="3" l="1"/>
  <c r="J344" i="3"/>
  <c r="L345" i="3" s="1"/>
  <c r="M345" i="3" s="1"/>
  <c r="N344" i="3"/>
  <c r="O344" i="3" s="1"/>
  <c r="N345" i="3" l="1"/>
  <c r="O345" i="3" s="1"/>
  <c r="K345" i="3"/>
  <c r="J345" i="3"/>
  <c r="L346" i="3"/>
  <c r="M346" i="3" s="1"/>
  <c r="J346" i="3" l="1"/>
  <c r="N346" i="3"/>
  <c r="O346" i="3" s="1"/>
  <c r="K346" i="3"/>
  <c r="L347" i="3" l="1"/>
  <c r="M347" i="3" s="1"/>
  <c r="K347" i="3" l="1"/>
  <c r="N347" i="3"/>
  <c r="O347" i="3" s="1"/>
  <c r="J347" i="3"/>
  <c r="L348" i="3"/>
  <c r="M348" i="3" s="1"/>
  <c r="N348" i="3" l="1"/>
  <c r="O348" i="3" s="1"/>
  <c r="J348" i="3"/>
  <c r="K348" i="3"/>
  <c r="L349" i="3" s="1"/>
  <c r="M349" i="3" s="1"/>
  <c r="N349" i="3" l="1"/>
  <c r="O349" i="3" s="1"/>
  <c r="J349" i="3"/>
  <c r="K349" i="3"/>
  <c r="L350" i="3" s="1"/>
  <c r="M350" i="3" s="1"/>
  <c r="J350" i="3" l="1"/>
  <c r="K350" i="3"/>
  <c r="L351" i="3" s="1"/>
  <c r="M351" i="3" s="1"/>
  <c r="N350" i="3"/>
  <c r="O350" i="3" s="1"/>
  <c r="K351" i="3" l="1"/>
  <c r="J351" i="3"/>
  <c r="N351" i="3"/>
  <c r="O351" i="3" s="1"/>
  <c r="L352" i="3" l="1"/>
  <c r="M352" i="3" s="1"/>
  <c r="N352" i="3" s="1"/>
  <c r="O352" i="3" s="1"/>
  <c r="J352" i="3" l="1"/>
  <c r="K352" i="3"/>
  <c r="L353" i="3"/>
  <c r="M353" i="3" s="1"/>
  <c r="J353" i="3" l="1"/>
  <c r="K353" i="3"/>
  <c r="N353" i="3"/>
  <c r="O353" i="3" s="1"/>
  <c r="L354" i="3" l="1"/>
  <c r="M354" i="3" s="1"/>
  <c r="N354" i="3" s="1"/>
  <c r="O354" i="3" s="1"/>
  <c r="K354" i="3" l="1"/>
  <c r="J354" i="3"/>
  <c r="L355" i="3" l="1"/>
  <c r="M355" i="3" s="1"/>
  <c r="N355" i="3" s="1"/>
  <c r="O355" i="3" s="1"/>
  <c r="K355" i="3" l="1"/>
  <c r="J355" i="3"/>
  <c r="L356" i="3" l="1"/>
  <c r="M356" i="3" s="1"/>
  <c r="K356" i="3" l="1"/>
  <c r="J356" i="3"/>
  <c r="N356" i="3"/>
  <c r="O356" i="3" s="1"/>
  <c r="L357" i="3" l="1"/>
  <c r="M357" i="3" s="1"/>
  <c r="N357" i="3" l="1"/>
  <c r="O357" i="3" s="1"/>
  <c r="J357" i="3"/>
  <c r="K357" i="3"/>
  <c r="L358" i="3" s="1"/>
  <c r="M358" i="3" s="1"/>
  <c r="J358" i="3" l="1"/>
  <c r="K358" i="3"/>
  <c r="L359" i="3" s="1"/>
  <c r="M359" i="3" s="1"/>
  <c r="N358" i="3"/>
  <c r="O358" i="3" s="1"/>
  <c r="N359" i="3" l="1"/>
  <c r="O359" i="3" s="1"/>
  <c r="K359" i="3"/>
  <c r="J359" i="3"/>
  <c r="L360" i="3"/>
  <c r="M360" i="3" s="1"/>
  <c r="K360" i="3" l="1"/>
  <c r="N360" i="3"/>
  <c r="O360" i="3" s="1"/>
  <c r="J360" i="3"/>
  <c r="L361" i="3" s="1"/>
  <c r="M361" i="3" s="1"/>
  <c r="J361" i="3" l="1"/>
  <c r="K361" i="3"/>
  <c r="L362" i="3"/>
  <c r="M362" i="3" s="1"/>
  <c r="N361" i="3"/>
  <c r="O361" i="3" s="1"/>
  <c r="J362" i="3" l="1"/>
  <c r="N362" i="3"/>
  <c r="O362" i="3" s="1"/>
  <c r="K362" i="3"/>
  <c r="L363" i="3"/>
  <c r="M363" i="3" s="1"/>
  <c r="J363" i="3" l="1"/>
  <c r="K363" i="3"/>
  <c r="L364" i="3" s="1"/>
  <c r="M364" i="3" s="1"/>
  <c r="N363" i="3"/>
  <c r="O363" i="3" s="1"/>
  <c r="K364" i="3" l="1"/>
  <c r="L365" i="3" s="1"/>
  <c r="M365" i="3" s="1"/>
  <c r="J364" i="3"/>
  <c r="N364" i="3"/>
  <c r="O364" i="3" s="1"/>
  <c r="J365" i="3" l="1"/>
  <c r="N365" i="3"/>
  <c r="O365" i="3" s="1"/>
  <c r="K365" i="3"/>
  <c r="L366" i="3" s="1"/>
  <c r="M366" i="3" s="1"/>
  <c r="J366" i="3" l="1"/>
  <c r="K366" i="3"/>
  <c r="N366" i="3"/>
  <c r="O366" i="3" s="1"/>
  <c r="L367" i="3" l="1"/>
  <c r="M367" i="3" s="1"/>
  <c r="J367" i="3" s="1"/>
  <c r="N367" i="3" l="1"/>
  <c r="O367" i="3" s="1"/>
  <c r="K367" i="3"/>
  <c r="L368" i="3" s="1"/>
  <c r="M368" i="3" s="1"/>
  <c r="K368" i="3" l="1"/>
  <c r="N368" i="3"/>
  <c r="O368" i="3" s="1"/>
  <c r="J368" i="3"/>
  <c r="L369" i="3" s="1"/>
  <c r="M369" i="3" s="1"/>
  <c r="J369" i="3" s="1"/>
  <c r="N369" i="3" l="1"/>
  <c r="O369" i="3" s="1"/>
  <c r="K369" i="3"/>
  <c r="L370" i="3" s="1"/>
  <c r="M370" i="3" s="1"/>
  <c r="N370" i="3" s="1"/>
  <c r="O370" i="3" s="1"/>
  <c r="L371" i="3" l="1"/>
  <c r="M371" i="3" s="1"/>
  <c r="N371" i="3" s="1"/>
  <c r="O371" i="3" s="1"/>
  <c r="J370" i="3"/>
  <c r="K370" i="3"/>
  <c r="K371" i="3"/>
  <c r="J371" i="3"/>
  <c r="L372" i="3"/>
  <c r="M372" i="3" s="1"/>
  <c r="J372" i="3" l="1"/>
  <c r="N372" i="3"/>
  <c r="O372" i="3" s="1"/>
  <c r="K372" i="3"/>
  <c r="L373" i="3" s="1"/>
  <c r="M373" i="3" s="1"/>
  <c r="K373" i="3" l="1"/>
  <c r="L374" i="3" s="1"/>
  <c r="M374" i="3" s="1"/>
  <c r="N373" i="3"/>
  <c r="O373" i="3" s="1"/>
  <c r="J373" i="3"/>
  <c r="J374" i="3" l="1"/>
  <c r="N374" i="3"/>
  <c r="O374" i="3" s="1"/>
  <c r="K374" i="3"/>
  <c r="L375" i="3" s="1"/>
  <c r="M375" i="3" s="1"/>
  <c r="J375" i="3" l="1"/>
  <c r="N375" i="3"/>
  <c r="O375" i="3" s="1"/>
  <c r="K375" i="3"/>
  <c r="L376" i="3" s="1"/>
  <c r="M376" i="3" s="1"/>
  <c r="J376" i="3" l="1"/>
  <c r="K376" i="3"/>
  <c r="L377" i="3" s="1"/>
  <c r="M377" i="3" s="1"/>
  <c r="N376" i="3"/>
  <c r="O376" i="3" s="1"/>
  <c r="J377" i="3" l="1"/>
  <c r="N377" i="3"/>
  <c r="O377" i="3" s="1"/>
  <c r="K377" i="3"/>
  <c r="L378" i="3" s="1"/>
  <c r="M378" i="3" s="1"/>
  <c r="J378" i="3" l="1"/>
  <c r="K378" i="3"/>
  <c r="N378" i="3"/>
  <c r="O378" i="3" s="1"/>
  <c r="L379" i="3" l="1"/>
  <c r="M379" i="3" s="1"/>
  <c r="N379" i="3" s="1"/>
  <c r="O379" i="3" s="1"/>
  <c r="K379" i="3" l="1"/>
  <c r="L380" i="3" s="1"/>
  <c r="M380" i="3" s="1"/>
  <c r="J380" i="3" s="1"/>
  <c r="J379" i="3"/>
  <c r="K380" i="3" l="1"/>
  <c r="N380" i="3"/>
  <c r="O380" i="3" s="1"/>
  <c r="L381" i="3"/>
  <c r="M381" i="3" s="1"/>
  <c r="K381" i="3" s="1"/>
  <c r="L382" i="3" l="1"/>
  <c r="M382" i="3" s="1"/>
  <c r="N382" i="3" s="1"/>
  <c r="J381" i="3"/>
  <c r="N381" i="3"/>
  <c r="O381" i="3" s="1"/>
  <c r="J382" i="3" l="1"/>
  <c r="K382" i="3"/>
  <c r="L383" i="3" s="1"/>
  <c r="M383" i="3" s="1"/>
  <c r="N383" i="3" s="1"/>
  <c r="O382" i="3"/>
  <c r="K383" i="3" l="1"/>
  <c r="O383" i="3"/>
  <c r="J383" i="3"/>
  <c r="L384" i="3" l="1"/>
  <c r="M384" i="3" s="1"/>
  <c r="N384" i="3" s="1"/>
  <c r="O384" i="3" s="1"/>
  <c r="L385" i="3" l="1"/>
  <c r="M385" i="3" s="1"/>
  <c r="J385" i="3" s="1"/>
  <c r="J384" i="3"/>
  <c r="K384" i="3"/>
  <c r="K385" i="3"/>
  <c r="L386" i="3" s="1"/>
  <c r="M386" i="3" s="1"/>
  <c r="N386" i="3" s="1"/>
  <c r="N385" i="3"/>
  <c r="O385" i="3" s="1"/>
  <c r="O386" i="3" l="1"/>
  <c r="K386" i="3"/>
  <c r="J386" i="3"/>
  <c r="L387" i="3" s="1"/>
  <c r="M387" i="3" s="1"/>
  <c r="N387" i="3" l="1"/>
  <c r="O387" i="3" s="1"/>
  <c r="J387" i="3"/>
  <c r="K387" i="3"/>
  <c r="L388" i="3" s="1"/>
  <c r="M388" i="3" s="1"/>
  <c r="N388" i="3" s="1"/>
  <c r="O388" i="3" s="1"/>
  <c r="J388" i="3" l="1"/>
  <c r="K388" i="3"/>
  <c r="L389" i="3"/>
  <c r="M389" i="3" s="1"/>
  <c r="K389" i="3" s="1"/>
  <c r="N389" i="3" l="1"/>
  <c r="O389" i="3" s="1"/>
  <c r="J389" i="3"/>
  <c r="L390" i="3" s="1"/>
  <c r="M390" i="3" s="1"/>
  <c r="N390" i="3" s="1"/>
  <c r="O390" i="3" s="1"/>
  <c r="J390" i="3" l="1"/>
  <c r="K390" i="3"/>
  <c r="L391" i="3" s="1"/>
  <c r="M391" i="3" s="1"/>
  <c r="J391" i="3" l="1"/>
  <c r="K391" i="3"/>
  <c r="N391" i="3"/>
  <c r="O391" i="3" s="1"/>
  <c r="L392" i="3"/>
  <c r="M392" i="3" s="1"/>
  <c r="N392" i="3" s="1"/>
  <c r="O392" i="3" s="1"/>
  <c r="J392" i="3" l="1"/>
  <c r="K392" i="3"/>
  <c r="L393" i="3" s="1"/>
  <c r="M393" i="3" s="1"/>
  <c r="N393" i="3" s="1"/>
  <c r="O393" i="3" s="1"/>
  <c r="J393" i="3" l="1"/>
  <c r="L394" i="3" s="1"/>
  <c r="M394" i="3" s="1"/>
  <c r="N394" i="3" s="1"/>
  <c r="O394" i="3" s="1"/>
  <c r="K393" i="3"/>
  <c r="J394" i="3" l="1"/>
  <c r="K394" i="3"/>
  <c r="L395" i="3"/>
  <c r="M395" i="3" s="1"/>
  <c r="N395" i="3" s="1"/>
  <c r="O395" i="3" s="1"/>
  <c r="K395" i="3" l="1"/>
  <c r="J395" i="3"/>
  <c r="L396" i="3"/>
  <c r="M396" i="3" s="1"/>
  <c r="N396" i="3" s="1"/>
  <c r="O396" i="3" s="1"/>
  <c r="K396" i="3" l="1"/>
  <c r="J396" i="3"/>
  <c r="L397" i="3"/>
  <c r="M397" i="3" s="1"/>
  <c r="N397" i="3" l="1"/>
  <c r="O397" i="3" s="1"/>
  <c r="K397" i="3"/>
  <c r="L398" i="3" s="1"/>
  <c r="M398" i="3" s="1"/>
  <c r="J397" i="3"/>
  <c r="N398" i="3" l="1"/>
  <c r="O398" i="3" s="1"/>
  <c r="K398" i="3"/>
  <c r="L399" i="3" s="1"/>
  <c r="M399" i="3" s="1"/>
  <c r="N399" i="3" s="1"/>
  <c r="J398" i="3"/>
  <c r="O399" i="3" l="1"/>
  <c r="J399" i="3"/>
  <c r="K399" i="3"/>
  <c r="L400" i="3" l="1"/>
  <c r="M400" i="3" s="1"/>
  <c r="K400" i="3" l="1"/>
  <c r="N400" i="3"/>
  <c r="O400" i="3" s="1"/>
  <c r="J400" i="3"/>
  <c r="L401" i="3" s="1"/>
  <c r="M401" i="3" s="1"/>
  <c r="N401" i="3" l="1"/>
  <c r="O401" i="3" s="1"/>
  <c r="K401" i="3"/>
  <c r="J401" i="3"/>
  <c r="L402" i="3" s="1"/>
  <c r="M402" i="3" s="1"/>
  <c r="N402" i="3" l="1"/>
  <c r="O402" i="3" s="1"/>
  <c r="J402" i="3"/>
  <c r="K402" i="3"/>
  <c r="L403" i="3" s="1"/>
  <c r="M403" i="3" s="1"/>
  <c r="N403" i="3" l="1"/>
  <c r="O403" i="3" s="1"/>
  <c r="J403" i="3"/>
  <c r="K403" i="3"/>
  <c r="L404" i="3"/>
  <c r="M404" i="3" s="1"/>
  <c r="N404" i="3" l="1"/>
  <c r="O404" i="3" s="1"/>
  <c r="J404" i="3"/>
  <c r="K404" i="3"/>
  <c r="L405" i="3" s="1"/>
  <c r="M405" i="3" s="1"/>
  <c r="N405" i="3" s="1"/>
  <c r="O405" i="3" s="1"/>
  <c r="J405" i="3" l="1"/>
  <c r="K405" i="3"/>
  <c r="L406" i="3" s="1"/>
  <c r="M406" i="3" s="1"/>
  <c r="N406" i="3" l="1"/>
  <c r="O406" i="3" s="1"/>
  <c r="J406" i="3"/>
  <c r="K406" i="3"/>
  <c r="L407" i="3" l="1"/>
  <c r="M407" i="3" s="1"/>
  <c r="N407" i="3" s="1"/>
  <c r="O407" i="3" s="1"/>
  <c r="K407" i="3" l="1"/>
  <c r="J407" i="3"/>
  <c r="L408" i="3" s="1"/>
  <c r="M408" i="3" s="1"/>
  <c r="N408" i="3" s="1"/>
  <c r="O408" i="3" s="1"/>
  <c r="K408" i="3" l="1"/>
  <c r="J408" i="3"/>
  <c r="L409" i="3" l="1"/>
  <c r="M409" i="3" s="1"/>
  <c r="N409" i="3" l="1"/>
  <c r="O409" i="3" s="1"/>
  <c r="K409" i="3"/>
  <c r="L410" i="3" s="1"/>
  <c r="M410" i="3" s="1"/>
  <c r="J409" i="3"/>
  <c r="N410" i="3" l="1"/>
  <c r="O410" i="3" s="1"/>
  <c r="K410" i="3"/>
  <c r="J410" i="3"/>
  <c r="L411" i="3" l="1"/>
  <c r="M411" i="3" s="1"/>
  <c r="K411" i="3" s="1"/>
  <c r="N411" i="3" l="1"/>
  <c r="O411" i="3" s="1"/>
  <c r="J411" i="3"/>
  <c r="L412" i="3" s="1"/>
  <c r="M412" i="3" s="1"/>
  <c r="N412" i="3" l="1"/>
  <c r="O412" i="3" s="1"/>
  <c r="K412" i="3"/>
  <c r="J412" i="3"/>
  <c r="L413" i="3" l="1"/>
  <c r="M413" i="3" s="1"/>
  <c r="N413" i="3" s="1"/>
  <c r="O413" i="3" s="1"/>
  <c r="K413" i="3" l="1"/>
  <c r="J413" i="3"/>
  <c r="L414" i="3"/>
  <c r="M414" i="3" s="1"/>
  <c r="N414" i="3" s="1"/>
  <c r="O414" i="3" s="1"/>
  <c r="K414" i="3" l="1"/>
  <c r="J414" i="3"/>
  <c r="L415" i="3" l="1"/>
  <c r="M415" i="3" s="1"/>
  <c r="N415" i="3" l="1"/>
  <c r="O415" i="3" s="1"/>
  <c r="J415" i="3"/>
  <c r="K415" i="3"/>
  <c r="L416" i="3" l="1"/>
  <c r="M416" i="3" s="1"/>
  <c r="J416" i="3" s="1"/>
  <c r="K416" i="3" l="1"/>
  <c r="L417" i="3" s="1"/>
  <c r="M417" i="3" s="1"/>
  <c r="N417" i="3" s="1"/>
  <c r="N416" i="3"/>
  <c r="O416" i="3" s="1"/>
  <c r="O417" i="3" l="1"/>
  <c r="K417" i="3"/>
  <c r="J417" i="3"/>
  <c r="L418" i="3" l="1"/>
  <c r="M418" i="3" s="1"/>
  <c r="K418" i="3" l="1"/>
  <c r="N418" i="3"/>
  <c r="O418" i="3" s="1"/>
  <c r="J418" i="3"/>
  <c r="L419" i="3" s="1"/>
  <c r="M419" i="3" s="1"/>
  <c r="J419" i="3" l="1"/>
  <c r="N419" i="3"/>
  <c r="O419" i="3" s="1"/>
  <c r="K419" i="3"/>
  <c r="L420" i="3" s="1"/>
  <c r="M420" i="3" s="1"/>
  <c r="N420" i="3" l="1"/>
  <c r="O420" i="3" s="1"/>
  <c r="J420" i="3"/>
  <c r="K420" i="3"/>
  <c r="L421" i="3" s="1"/>
  <c r="M421" i="3" s="1"/>
  <c r="J421" i="3" l="1"/>
  <c r="K421" i="3"/>
  <c r="L422" i="3" s="1"/>
  <c r="M422" i="3" s="1"/>
  <c r="N421" i="3"/>
  <c r="O421" i="3" s="1"/>
  <c r="N422" i="3" l="1"/>
  <c r="O422" i="3" s="1"/>
  <c r="K422" i="3"/>
  <c r="J422" i="3"/>
  <c r="L423" i="3" l="1"/>
  <c r="M423" i="3" s="1"/>
  <c r="N423" i="3" s="1"/>
  <c r="O423" i="3" s="1"/>
  <c r="J423" i="3" l="1"/>
  <c r="K423" i="3"/>
  <c r="L424" i="3" s="1"/>
  <c r="M424" i="3" s="1"/>
  <c r="J424" i="3" s="1"/>
  <c r="K424" i="3" l="1"/>
  <c r="L425" i="3" s="1"/>
  <c r="M425" i="3" s="1"/>
  <c r="K425" i="3" s="1"/>
  <c r="N424" i="3"/>
  <c r="O424" i="3" s="1"/>
  <c r="J425" i="3" l="1"/>
  <c r="L426" i="3" s="1"/>
  <c r="M426" i="3" s="1"/>
  <c r="K426" i="3" s="1"/>
  <c r="N425" i="3"/>
  <c r="O425" i="3" s="1"/>
  <c r="N426" i="3" l="1"/>
  <c r="O426" i="3" s="1"/>
  <c r="J426" i="3"/>
  <c r="L427" i="3" s="1"/>
  <c r="M427" i="3" s="1"/>
  <c r="N427" i="3" s="1"/>
  <c r="O427" i="3" l="1"/>
  <c r="J427" i="3"/>
  <c r="K427" i="3"/>
  <c r="L428" i="3" s="1"/>
  <c r="M428" i="3" s="1"/>
  <c r="J428" i="3" l="1"/>
  <c r="N428" i="3"/>
  <c r="O428" i="3" s="1"/>
  <c r="K428" i="3"/>
  <c r="L429" i="3" l="1"/>
  <c r="M429" i="3" s="1"/>
  <c r="N429" i="3" s="1"/>
  <c r="O429" i="3" s="1"/>
  <c r="K429" i="3" l="1"/>
  <c r="J429" i="3"/>
  <c r="L430" i="3"/>
  <c r="M430" i="3" s="1"/>
  <c r="J430" i="3" s="1"/>
  <c r="K430" i="3" l="1"/>
  <c r="L431" i="3" s="1"/>
  <c r="M431" i="3" s="1"/>
  <c r="N431" i="3" s="1"/>
  <c r="N430" i="3"/>
  <c r="O430" i="3" s="1"/>
  <c r="O431" i="3" l="1"/>
  <c r="J431" i="3"/>
  <c r="K431" i="3"/>
  <c r="L432" i="3"/>
  <c r="M432" i="3" s="1"/>
  <c r="N432" i="3" s="1"/>
  <c r="O432" i="3" s="1"/>
  <c r="K432" i="3" l="1"/>
  <c r="J432" i="3"/>
  <c r="L433" i="3" l="1"/>
  <c r="M433" i="3" s="1"/>
  <c r="N433" i="3" l="1"/>
  <c r="O433" i="3" s="1"/>
  <c r="K433" i="3"/>
  <c r="J433" i="3"/>
  <c r="L434" i="3" l="1"/>
  <c r="M434" i="3" s="1"/>
  <c r="J434" i="3" s="1"/>
  <c r="N434" i="3" l="1"/>
  <c r="O434" i="3" s="1"/>
  <c r="K434" i="3"/>
  <c r="L435" i="3" s="1"/>
  <c r="M435" i="3" s="1"/>
  <c r="J435" i="3" s="1"/>
  <c r="N435" i="3" l="1"/>
  <c r="O435" i="3" s="1"/>
  <c r="K435" i="3"/>
  <c r="L436" i="3" s="1"/>
  <c r="M436" i="3" s="1"/>
  <c r="N436" i="3" s="1"/>
  <c r="O436" i="3" s="1"/>
  <c r="J436" i="3" l="1"/>
  <c r="K436" i="3"/>
  <c r="L437" i="3" s="1"/>
  <c r="M437" i="3" s="1"/>
  <c r="J437" i="3" l="1"/>
  <c r="N437" i="3"/>
  <c r="O437" i="3" s="1"/>
  <c r="K437" i="3"/>
  <c r="L438" i="3" s="1"/>
  <c r="M438" i="3" s="1"/>
  <c r="N438" i="3" l="1"/>
  <c r="O438" i="3" s="1"/>
  <c r="J438" i="3"/>
  <c r="K438" i="3"/>
  <c r="L439" i="3" l="1"/>
  <c r="M439" i="3" s="1"/>
  <c r="J439" i="3" s="1"/>
  <c r="K439" i="3" l="1"/>
  <c r="L440" i="3" s="1"/>
  <c r="M440" i="3" s="1"/>
  <c r="K440" i="3" s="1"/>
  <c r="N439" i="3"/>
  <c r="O439" i="3" s="1"/>
  <c r="J440" i="3" l="1"/>
  <c r="L441" i="3" s="1"/>
  <c r="M441" i="3" s="1"/>
  <c r="N441" i="3" s="1"/>
  <c r="N440" i="3"/>
  <c r="O440" i="3" s="1"/>
  <c r="O441" i="3" l="1"/>
  <c r="K441" i="3"/>
  <c r="J441" i="3"/>
  <c r="L442" i="3" l="1"/>
  <c r="M442" i="3" s="1"/>
  <c r="N442" i="3" s="1"/>
  <c r="O442" i="3" s="1"/>
  <c r="J442" i="3" l="1"/>
  <c r="K442" i="3"/>
  <c r="L443" i="3" l="1"/>
  <c r="M443" i="3" s="1"/>
  <c r="K443" i="3" s="1"/>
  <c r="J443" i="3" l="1"/>
  <c r="L444" i="3"/>
  <c r="M444" i="3" s="1"/>
  <c r="N443" i="3"/>
  <c r="O443" i="3" s="1"/>
  <c r="J444" i="3" l="1"/>
  <c r="K444" i="3"/>
  <c r="L445" i="3" s="1"/>
  <c r="M445" i="3" s="1"/>
  <c r="K445" i="3" s="1"/>
  <c r="N444" i="3"/>
  <c r="O444" i="3" s="1"/>
  <c r="N445" i="3" l="1"/>
  <c r="O445" i="3" s="1"/>
  <c r="J445" i="3"/>
  <c r="L446" i="3" s="1"/>
  <c r="M446" i="3" s="1"/>
  <c r="K446" i="3" s="1"/>
  <c r="J446" i="3" l="1"/>
  <c r="N446" i="3"/>
  <c r="O446" i="3" s="1"/>
  <c r="L447" i="3"/>
  <c r="M447" i="3" s="1"/>
  <c r="J447" i="3" s="1"/>
  <c r="K447" i="3" l="1"/>
  <c r="L448" i="3" s="1"/>
  <c r="M448" i="3" s="1"/>
  <c r="N448" i="3" s="1"/>
  <c r="N447" i="3"/>
  <c r="O447" i="3" s="1"/>
  <c r="O448" i="3" l="1"/>
  <c r="K448" i="3"/>
  <c r="J448" i="3"/>
  <c r="L449" i="3" s="1"/>
  <c r="M449" i="3" s="1"/>
  <c r="N449" i="3" s="1"/>
  <c r="O449" i="3" s="1"/>
  <c r="J449" i="3" l="1"/>
  <c r="K449" i="3"/>
  <c r="L450" i="3" s="1"/>
  <c r="M450" i="3" s="1"/>
  <c r="J450" i="3" l="1"/>
  <c r="N450" i="3"/>
  <c r="O450" i="3" s="1"/>
  <c r="K450" i="3"/>
  <c r="L451" i="3" l="1"/>
  <c r="M451" i="3" s="1"/>
  <c r="K451" i="3" s="1"/>
  <c r="N451" i="3" l="1"/>
  <c r="O451" i="3" s="1"/>
  <c r="J451" i="3"/>
  <c r="L452" i="3" s="1"/>
  <c r="M452" i="3" s="1"/>
  <c r="J452" i="3" s="1"/>
  <c r="K452" i="3" l="1"/>
  <c r="L453" i="3" s="1"/>
  <c r="M453" i="3" s="1"/>
  <c r="J453" i="3" s="1"/>
  <c r="N452" i="3"/>
  <c r="O452" i="3" s="1"/>
  <c r="K453" i="3" l="1"/>
  <c r="N453" i="3"/>
  <c r="O453" i="3" s="1"/>
  <c r="L454" i="3"/>
  <c r="M454" i="3" s="1"/>
  <c r="K454" i="3" s="1"/>
  <c r="N454" i="3" l="1"/>
  <c r="O454" i="3" s="1"/>
  <c r="J454" i="3"/>
  <c r="L455" i="3" s="1"/>
  <c r="M455" i="3" s="1"/>
  <c r="N455" i="3" s="1"/>
  <c r="O455" i="3" s="1"/>
  <c r="J455" i="3" l="1"/>
  <c r="K455" i="3"/>
  <c r="L456" i="3" s="1"/>
  <c r="M456" i="3" s="1"/>
  <c r="K456" i="3" l="1"/>
  <c r="N456" i="3"/>
  <c r="O456" i="3" s="1"/>
  <c r="J456" i="3"/>
  <c r="L457" i="3" s="1"/>
  <c r="M457" i="3" s="1"/>
  <c r="K457" i="3" s="1"/>
  <c r="N457" i="3" l="1"/>
  <c r="O457" i="3" s="1"/>
  <c r="J457" i="3"/>
  <c r="L458" i="3"/>
  <c r="M458" i="3" s="1"/>
  <c r="N458" i="3" s="1"/>
  <c r="O458" i="3" s="1"/>
  <c r="J458" i="3" l="1"/>
  <c r="K458" i="3"/>
  <c r="L459" i="3" l="1"/>
  <c r="M459" i="3" s="1"/>
  <c r="N459" i="3" l="1"/>
  <c r="O459" i="3" s="1"/>
  <c r="J459" i="3"/>
  <c r="K459" i="3"/>
  <c r="L460" i="3" s="1"/>
  <c r="M460" i="3" s="1"/>
  <c r="J460" i="3" l="1"/>
  <c r="N460" i="3"/>
  <c r="O460" i="3" s="1"/>
  <c r="K460" i="3"/>
  <c r="L461" i="3" s="1"/>
  <c r="M461" i="3" s="1"/>
  <c r="K461" i="3" l="1"/>
  <c r="J461" i="3"/>
  <c r="N461" i="3"/>
  <c r="O461" i="3" s="1"/>
  <c r="L462" i="3" l="1"/>
  <c r="M462" i="3" s="1"/>
  <c r="K462" i="3" s="1"/>
  <c r="N462" i="3" l="1"/>
  <c r="G3" i="3" s="1"/>
  <c r="J462" i="3"/>
  <c r="L463" i="3" s="1"/>
  <c r="M463" i="3" s="1"/>
  <c r="J463" i="3" s="1"/>
  <c r="G6" i="3"/>
  <c r="G7" i="3"/>
  <c r="O462" i="3" l="1"/>
  <c r="K463" i="3"/>
  <c r="L464" i="3" s="1"/>
  <c r="M464" i="3" s="1"/>
  <c r="J464" i="3" s="1"/>
  <c r="N463" i="3"/>
  <c r="G4" i="3"/>
  <c r="G5" i="3" s="1"/>
  <c r="G8" i="3" s="1"/>
  <c r="K464" i="3" l="1"/>
  <c r="N464" i="3"/>
  <c r="O463" i="3"/>
  <c r="O464" i="3" l="1"/>
</calcChain>
</file>

<file path=xl/sharedStrings.xml><?xml version="1.0" encoding="utf-8"?>
<sst xmlns="http://schemas.openxmlformats.org/spreadsheetml/2006/main" count="35" uniqueCount="29">
  <si>
    <t>Date</t>
  </si>
  <si>
    <t>Stop Loss</t>
  </si>
  <si>
    <t>Take Profit</t>
  </si>
  <si>
    <t>ETH</t>
  </si>
  <si>
    <t>BTC</t>
  </si>
  <si>
    <t>Fechamento</t>
  </si>
  <si>
    <t>Index</t>
  </si>
  <si>
    <t>Data</t>
  </si>
  <si>
    <t>LN</t>
  </si>
  <si>
    <t>Sinal</t>
  </si>
  <si>
    <t>Compra</t>
  </si>
  <si>
    <t>Venda</t>
  </si>
  <si>
    <t>Posiçao</t>
  </si>
  <si>
    <t>Lucro/Perda</t>
  </si>
  <si>
    <t>Resultado</t>
  </si>
  <si>
    <t>Parametros</t>
  </si>
  <si>
    <t>Periodo Média</t>
  </si>
  <si>
    <t>BTC lote</t>
  </si>
  <si>
    <t>ETH lote</t>
  </si>
  <si>
    <t>Resultados</t>
  </si>
  <si>
    <t>Loss Total</t>
  </si>
  <si>
    <t>Ganho Total</t>
  </si>
  <si>
    <t>Resultado Final</t>
  </si>
  <si>
    <t>Retorno Mensal Aprox.</t>
  </si>
  <si>
    <t>Parcial</t>
  </si>
  <si>
    <t>Desvio</t>
  </si>
  <si>
    <t>Z-Score</t>
  </si>
  <si>
    <t># Trades Lucro</t>
  </si>
  <si>
    <t># Trades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</si>
</sst>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5" formatCode="_-[$$-409]* #,##0.00_ ;_-[$$-409]* \-#,##0.00\ ;_-[$$-409]* &quot;-&quot;??_ ;_-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22" fontId="0" fillId="0" borderId="0" xfId="0" applyNumberFormat="1"/>
    <xf numFmtId="14" fontId="0" fillId="0" borderId="0" xfId="0" applyNumberFormat="1"/>
    <xf numFmtId="15" fontId="0" fillId="0" borderId="0" xfId="0" applyNumberFormat="1"/>
    <xf numFmtId="4" fontId="0" fillId="0" borderId="0" xfId="0" applyNumberFormat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44" fontId="0" fillId="2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9" fontId="0" fillId="2" borderId="4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5" fontId="0" fillId="4" borderId="0" xfId="0" applyNumberFormat="1" applyFill="1" applyAlignment="1">
      <alignment horizontal="center" vertical="center"/>
    </xf>
    <xf numFmtId="0" fontId="0" fillId="4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2" fontId="0" fillId="0" borderId="0" xfId="0" applyNumberForma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Resultado </a:t>
            </a:r>
            <a:r>
              <a:rPr lang="en-US" b="1" baseline="0"/>
              <a:t> Acumulado</a:t>
            </a:r>
          </a:p>
          <a:p>
            <a:pPr>
              <a:defRPr b="1"/>
            </a:pPr>
            <a:r>
              <a:rPr lang="en-US" b="1" baseline="0"/>
              <a:t>Estratégia de Long &amp; Shor - BTC/ETH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e Short'!$O$12</c:f>
              <c:strCache>
                <c:ptCount val="1"/>
                <c:pt idx="0">
                  <c:v>Resultado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'Long e Short'!$O$13:$O$463</c:f>
              <c:numCache>
                <c:formatCode>General</c:formatCode>
                <c:ptCount val="4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-30</c:v>
                </c:pt>
                <c:pt idx="74">
                  <c:v>-30</c:v>
                </c:pt>
                <c:pt idx="75">
                  <c:v>-30</c:v>
                </c:pt>
                <c:pt idx="76">
                  <c:v>-30</c:v>
                </c:pt>
                <c:pt idx="77">
                  <c:v>-30</c:v>
                </c:pt>
                <c:pt idx="78">
                  <c:v>-30</c:v>
                </c:pt>
                <c:pt idx="79">
                  <c:v>-30</c:v>
                </c:pt>
                <c:pt idx="80">
                  <c:v>-30</c:v>
                </c:pt>
                <c:pt idx="81">
                  <c:v>-30</c:v>
                </c:pt>
                <c:pt idx="82">
                  <c:v>-30</c:v>
                </c:pt>
                <c:pt idx="83">
                  <c:v>-30</c:v>
                </c:pt>
                <c:pt idx="84">
                  <c:v>-30</c:v>
                </c:pt>
                <c:pt idx="85">
                  <c:v>-30</c:v>
                </c:pt>
                <c:pt idx="86">
                  <c:v>-30</c:v>
                </c:pt>
                <c:pt idx="87">
                  <c:v>-30</c:v>
                </c:pt>
                <c:pt idx="88">
                  <c:v>-30</c:v>
                </c:pt>
                <c:pt idx="89">
                  <c:v>-30</c:v>
                </c:pt>
                <c:pt idx="90">
                  <c:v>-30</c:v>
                </c:pt>
                <c:pt idx="91">
                  <c:v>-30</c:v>
                </c:pt>
                <c:pt idx="92">
                  <c:v>-30</c:v>
                </c:pt>
                <c:pt idx="93">
                  <c:v>-30</c:v>
                </c:pt>
                <c:pt idx="94">
                  <c:v>-30</c:v>
                </c:pt>
                <c:pt idx="95">
                  <c:v>-30</c:v>
                </c:pt>
                <c:pt idx="96">
                  <c:v>-30</c:v>
                </c:pt>
                <c:pt idx="97">
                  <c:v>-30</c:v>
                </c:pt>
                <c:pt idx="98">
                  <c:v>-30</c:v>
                </c:pt>
                <c:pt idx="99">
                  <c:v>-30</c:v>
                </c:pt>
                <c:pt idx="100">
                  <c:v>-30</c:v>
                </c:pt>
                <c:pt idx="101">
                  <c:v>-30</c:v>
                </c:pt>
                <c:pt idx="102">
                  <c:v>-30</c:v>
                </c:pt>
                <c:pt idx="103">
                  <c:v>-30</c:v>
                </c:pt>
                <c:pt idx="104">
                  <c:v>-30</c:v>
                </c:pt>
                <c:pt idx="105">
                  <c:v>-30</c:v>
                </c:pt>
                <c:pt idx="106">
                  <c:v>-30</c:v>
                </c:pt>
                <c:pt idx="107">
                  <c:v>-30</c:v>
                </c:pt>
                <c:pt idx="108">
                  <c:v>-30</c:v>
                </c:pt>
                <c:pt idx="109">
                  <c:v>-30</c:v>
                </c:pt>
                <c:pt idx="110">
                  <c:v>-30</c:v>
                </c:pt>
                <c:pt idx="111">
                  <c:v>-30</c:v>
                </c:pt>
                <c:pt idx="112">
                  <c:v>-30</c:v>
                </c:pt>
                <c:pt idx="113">
                  <c:v>-30</c:v>
                </c:pt>
                <c:pt idx="114">
                  <c:v>-30</c:v>
                </c:pt>
                <c:pt idx="115">
                  <c:v>-30</c:v>
                </c:pt>
                <c:pt idx="116">
                  <c:v>-30</c:v>
                </c:pt>
                <c:pt idx="117">
                  <c:v>-30</c:v>
                </c:pt>
                <c:pt idx="118">
                  <c:v>-30</c:v>
                </c:pt>
                <c:pt idx="119">
                  <c:v>-30</c:v>
                </c:pt>
                <c:pt idx="120">
                  <c:v>-30</c:v>
                </c:pt>
                <c:pt idx="121">
                  <c:v>-30</c:v>
                </c:pt>
                <c:pt idx="122">
                  <c:v>-30</c:v>
                </c:pt>
                <c:pt idx="123">
                  <c:v>-30</c:v>
                </c:pt>
                <c:pt idx="124">
                  <c:v>-30</c:v>
                </c:pt>
                <c:pt idx="125">
                  <c:v>-30</c:v>
                </c:pt>
                <c:pt idx="126">
                  <c:v>-30</c:v>
                </c:pt>
                <c:pt idx="127">
                  <c:v>-30</c:v>
                </c:pt>
                <c:pt idx="128">
                  <c:v>-30</c:v>
                </c:pt>
                <c:pt idx="129">
                  <c:v>-30</c:v>
                </c:pt>
                <c:pt idx="130">
                  <c:v>-30</c:v>
                </c:pt>
                <c:pt idx="131">
                  <c:v>-30</c:v>
                </c:pt>
                <c:pt idx="132">
                  <c:v>-30</c:v>
                </c:pt>
                <c:pt idx="133">
                  <c:v>-30</c:v>
                </c:pt>
                <c:pt idx="134">
                  <c:v>-30</c:v>
                </c:pt>
                <c:pt idx="135">
                  <c:v>-30</c:v>
                </c:pt>
                <c:pt idx="136">
                  <c:v>-30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60</c:v>
                </c:pt>
                <c:pt idx="154">
                  <c:v>60</c:v>
                </c:pt>
                <c:pt idx="155">
                  <c:v>60</c:v>
                </c:pt>
                <c:pt idx="156">
                  <c:v>60</c:v>
                </c:pt>
                <c:pt idx="157">
                  <c:v>60</c:v>
                </c:pt>
                <c:pt idx="158">
                  <c:v>60</c:v>
                </c:pt>
                <c:pt idx="159">
                  <c:v>60</c:v>
                </c:pt>
                <c:pt idx="160">
                  <c:v>60</c:v>
                </c:pt>
                <c:pt idx="161">
                  <c:v>120</c:v>
                </c:pt>
                <c:pt idx="162">
                  <c:v>120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90</c:v>
                </c:pt>
                <c:pt idx="176">
                  <c:v>60</c:v>
                </c:pt>
                <c:pt idx="177">
                  <c:v>60</c:v>
                </c:pt>
                <c:pt idx="178">
                  <c:v>60</c:v>
                </c:pt>
                <c:pt idx="179">
                  <c:v>60</c:v>
                </c:pt>
                <c:pt idx="180">
                  <c:v>60</c:v>
                </c:pt>
                <c:pt idx="181">
                  <c:v>60</c:v>
                </c:pt>
                <c:pt idx="182">
                  <c:v>60</c:v>
                </c:pt>
                <c:pt idx="183">
                  <c:v>60</c:v>
                </c:pt>
                <c:pt idx="184">
                  <c:v>60</c:v>
                </c:pt>
                <c:pt idx="185">
                  <c:v>60</c:v>
                </c:pt>
                <c:pt idx="186">
                  <c:v>60</c:v>
                </c:pt>
                <c:pt idx="187">
                  <c:v>60</c:v>
                </c:pt>
                <c:pt idx="188">
                  <c:v>60</c:v>
                </c:pt>
                <c:pt idx="189">
                  <c:v>120</c:v>
                </c:pt>
                <c:pt idx="190">
                  <c:v>120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90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150</c:v>
                </c:pt>
                <c:pt idx="208">
                  <c:v>150</c:v>
                </c:pt>
                <c:pt idx="209">
                  <c:v>150</c:v>
                </c:pt>
                <c:pt idx="210">
                  <c:v>150</c:v>
                </c:pt>
                <c:pt idx="211">
                  <c:v>150</c:v>
                </c:pt>
                <c:pt idx="212">
                  <c:v>150</c:v>
                </c:pt>
                <c:pt idx="213">
                  <c:v>150</c:v>
                </c:pt>
                <c:pt idx="214">
                  <c:v>150</c:v>
                </c:pt>
                <c:pt idx="215">
                  <c:v>150</c:v>
                </c:pt>
                <c:pt idx="216">
                  <c:v>150</c:v>
                </c:pt>
                <c:pt idx="217">
                  <c:v>150</c:v>
                </c:pt>
                <c:pt idx="218">
                  <c:v>150</c:v>
                </c:pt>
                <c:pt idx="219">
                  <c:v>150</c:v>
                </c:pt>
                <c:pt idx="220">
                  <c:v>150</c:v>
                </c:pt>
                <c:pt idx="221">
                  <c:v>150</c:v>
                </c:pt>
                <c:pt idx="222">
                  <c:v>150</c:v>
                </c:pt>
                <c:pt idx="223">
                  <c:v>120</c:v>
                </c:pt>
                <c:pt idx="224">
                  <c:v>120</c:v>
                </c:pt>
                <c:pt idx="225">
                  <c:v>120</c:v>
                </c:pt>
                <c:pt idx="226">
                  <c:v>120</c:v>
                </c:pt>
                <c:pt idx="227">
                  <c:v>120</c:v>
                </c:pt>
                <c:pt idx="228">
                  <c:v>120</c:v>
                </c:pt>
                <c:pt idx="229">
                  <c:v>120</c:v>
                </c:pt>
                <c:pt idx="230">
                  <c:v>120</c:v>
                </c:pt>
                <c:pt idx="231">
                  <c:v>90</c:v>
                </c:pt>
                <c:pt idx="232">
                  <c:v>90</c:v>
                </c:pt>
                <c:pt idx="233">
                  <c:v>90</c:v>
                </c:pt>
                <c:pt idx="234">
                  <c:v>90</c:v>
                </c:pt>
                <c:pt idx="235">
                  <c:v>90</c:v>
                </c:pt>
                <c:pt idx="236">
                  <c:v>90</c:v>
                </c:pt>
                <c:pt idx="237">
                  <c:v>90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60</c:v>
                </c:pt>
                <c:pt idx="244">
                  <c:v>60</c:v>
                </c:pt>
                <c:pt idx="245">
                  <c:v>60</c:v>
                </c:pt>
                <c:pt idx="246">
                  <c:v>60</c:v>
                </c:pt>
                <c:pt idx="247">
                  <c:v>30</c:v>
                </c:pt>
                <c:pt idx="248">
                  <c:v>30</c:v>
                </c:pt>
                <c:pt idx="249">
                  <c:v>30</c:v>
                </c:pt>
                <c:pt idx="250">
                  <c:v>30</c:v>
                </c:pt>
                <c:pt idx="251">
                  <c:v>30</c:v>
                </c:pt>
                <c:pt idx="252">
                  <c:v>30</c:v>
                </c:pt>
                <c:pt idx="253">
                  <c:v>30</c:v>
                </c:pt>
                <c:pt idx="254">
                  <c:v>30</c:v>
                </c:pt>
                <c:pt idx="255">
                  <c:v>30</c:v>
                </c:pt>
                <c:pt idx="256">
                  <c:v>30</c:v>
                </c:pt>
                <c:pt idx="257">
                  <c:v>30</c:v>
                </c:pt>
                <c:pt idx="258">
                  <c:v>30</c:v>
                </c:pt>
                <c:pt idx="259">
                  <c:v>30</c:v>
                </c:pt>
                <c:pt idx="260">
                  <c:v>30</c:v>
                </c:pt>
                <c:pt idx="261">
                  <c:v>30</c:v>
                </c:pt>
                <c:pt idx="262">
                  <c:v>30</c:v>
                </c:pt>
                <c:pt idx="263">
                  <c:v>30</c:v>
                </c:pt>
                <c:pt idx="264">
                  <c:v>30</c:v>
                </c:pt>
                <c:pt idx="265">
                  <c:v>30</c:v>
                </c:pt>
                <c:pt idx="266">
                  <c:v>30</c:v>
                </c:pt>
                <c:pt idx="267">
                  <c:v>30</c:v>
                </c:pt>
                <c:pt idx="268">
                  <c:v>30</c:v>
                </c:pt>
                <c:pt idx="269">
                  <c:v>30</c:v>
                </c:pt>
                <c:pt idx="270">
                  <c:v>30</c:v>
                </c:pt>
                <c:pt idx="271">
                  <c:v>30</c:v>
                </c:pt>
                <c:pt idx="272">
                  <c:v>30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60</c:v>
                </c:pt>
                <c:pt idx="284">
                  <c:v>60</c:v>
                </c:pt>
                <c:pt idx="285">
                  <c:v>60</c:v>
                </c:pt>
                <c:pt idx="286">
                  <c:v>60</c:v>
                </c:pt>
                <c:pt idx="287">
                  <c:v>60</c:v>
                </c:pt>
                <c:pt idx="288">
                  <c:v>60</c:v>
                </c:pt>
                <c:pt idx="289">
                  <c:v>60</c:v>
                </c:pt>
                <c:pt idx="290">
                  <c:v>60</c:v>
                </c:pt>
                <c:pt idx="291">
                  <c:v>120</c:v>
                </c:pt>
                <c:pt idx="292">
                  <c:v>120</c:v>
                </c:pt>
                <c:pt idx="293">
                  <c:v>120</c:v>
                </c:pt>
                <c:pt idx="294">
                  <c:v>120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60</c:v>
                </c:pt>
                <c:pt idx="313">
                  <c:v>60</c:v>
                </c:pt>
                <c:pt idx="314">
                  <c:v>60</c:v>
                </c:pt>
                <c:pt idx="315">
                  <c:v>30</c:v>
                </c:pt>
                <c:pt idx="316">
                  <c:v>30</c:v>
                </c:pt>
                <c:pt idx="317">
                  <c:v>30</c:v>
                </c:pt>
                <c:pt idx="318">
                  <c:v>30</c:v>
                </c:pt>
                <c:pt idx="319">
                  <c:v>30</c:v>
                </c:pt>
                <c:pt idx="320">
                  <c:v>30</c:v>
                </c:pt>
                <c:pt idx="321">
                  <c:v>30</c:v>
                </c:pt>
                <c:pt idx="322">
                  <c:v>30</c:v>
                </c:pt>
                <c:pt idx="323">
                  <c:v>30</c:v>
                </c:pt>
                <c:pt idx="324">
                  <c:v>30</c:v>
                </c:pt>
                <c:pt idx="325">
                  <c:v>30</c:v>
                </c:pt>
                <c:pt idx="326">
                  <c:v>30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60</c:v>
                </c:pt>
                <c:pt idx="340">
                  <c:v>60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30</c:v>
                </c:pt>
                <c:pt idx="348">
                  <c:v>30</c:v>
                </c:pt>
                <c:pt idx="349">
                  <c:v>30</c:v>
                </c:pt>
                <c:pt idx="350">
                  <c:v>30</c:v>
                </c:pt>
                <c:pt idx="351">
                  <c:v>30</c:v>
                </c:pt>
                <c:pt idx="352">
                  <c:v>30</c:v>
                </c:pt>
                <c:pt idx="353">
                  <c:v>30</c:v>
                </c:pt>
                <c:pt idx="354">
                  <c:v>30</c:v>
                </c:pt>
                <c:pt idx="355">
                  <c:v>30</c:v>
                </c:pt>
                <c:pt idx="356">
                  <c:v>30</c:v>
                </c:pt>
                <c:pt idx="357">
                  <c:v>30</c:v>
                </c:pt>
                <c:pt idx="358">
                  <c:v>30</c:v>
                </c:pt>
                <c:pt idx="359">
                  <c:v>30</c:v>
                </c:pt>
                <c:pt idx="360">
                  <c:v>30</c:v>
                </c:pt>
                <c:pt idx="361">
                  <c:v>30</c:v>
                </c:pt>
                <c:pt idx="362">
                  <c:v>30</c:v>
                </c:pt>
                <c:pt idx="363">
                  <c:v>30</c:v>
                </c:pt>
                <c:pt idx="364">
                  <c:v>30</c:v>
                </c:pt>
                <c:pt idx="365">
                  <c:v>30</c:v>
                </c:pt>
                <c:pt idx="366">
                  <c:v>90</c:v>
                </c:pt>
                <c:pt idx="367">
                  <c:v>90</c:v>
                </c:pt>
                <c:pt idx="368">
                  <c:v>60</c:v>
                </c:pt>
                <c:pt idx="369">
                  <c:v>60</c:v>
                </c:pt>
                <c:pt idx="370">
                  <c:v>60</c:v>
                </c:pt>
                <c:pt idx="371">
                  <c:v>120</c:v>
                </c:pt>
                <c:pt idx="372">
                  <c:v>120</c:v>
                </c:pt>
                <c:pt idx="373">
                  <c:v>90</c:v>
                </c:pt>
                <c:pt idx="374">
                  <c:v>90</c:v>
                </c:pt>
                <c:pt idx="375">
                  <c:v>150</c:v>
                </c:pt>
                <c:pt idx="376">
                  <c:v>150</c:v>
                </c:pt>
                <c:pt idx="377">
                  <c:v>150</c:v>
                </c:pt>
                <c:pt idx="378">
                  <c:v>120</c:v>
                </c:pt>
                <c:pt idx="379">
                  <c:v>120</c:v>
                </c:pt>
                <c:pt idx="380">
                  <c:v>120</c:v>
                </c:pt>
                <c:pt idx="381">
                  <c:v>120</c:v>
                </c:pt>
                <c:pt idx="382">
                  <c:v>120</c:v>
                </c:pt>
                <c:pt idx="383">
                  <c:v>120</c:v>
                </c:pt>
                <c:pt idx="384">
                  <c:v>120</c:v>
                </c:pt>
                <c:pt idx="385">
                  <c:v>120</c:v>
                </c:pt>
                <c:pt idx="386">
                  <c:v>120</c:v>
                </c:pt>
                <c:pt idx="387">
                  <c:v>120</c:v>
                </c:pt>
                <c:pt idx="388">
                  <c:v>120</c:v>
                </c:pt>
                <c:pt idx="389">
                  <c:v>120</c:v>
                </c:pt>
                <c:pt idx="390">
                  <c:v>120</c:v>
                </c:pt>
                <c:pt idx="391">
                  <c:v>120</c:v>
                </c:pt>
                <c:pt idx="392">
                  <c:v>90</c:v>
                </c:pt>
                <c:pt idx="393">
                  <c:v>90</c:v>
                </c:pt>
                <c:pt idx="394">
                  <c:v>150</c:v>
                </c:pt>
                <c:pt idx="395">
                  <c:v>150</c:v>
                </c:pt>
                <c:pt idx="396">
                  <c:v>120</c:v>
                </c:pt>
                <c:pt idx="397">
                  <c:v>120</c:v>
                </c:pt>
                <c:pt idx="398">
                  <c:v>120</c:v>
                </c:pt>
                <c:pt idx="399">
                  <c:v>120</c:v>
                </c:pt>
                <c:pt idx="400">
                  <c:v>120</c:v>
                </c:pt>
                <c:pt idx="401">
                  <c:v>120</c:v>
                </c:pt>
                <c:pt idx="402">
                  <c:v>120</c:v>
                </c:pt>
                <c:pt idx="403">
                  <c:v>120</c:v>
                </c:pt>
                <c:pt idx="404">
                  <c:v>120</c:v>
                </c:pt>
                <c:pt idx="405">
                  <c:v>120</c:v>
                </c:pt>
                <c:pt idx="406">
                  <c:v>120</c:v>
                </c:pt>
                <c:pt idx="407">
                  <c:v>120</c:v>
                </c:pt>
                <c:pt idx="408">
                  <c:v>120</c:v>
                </c:pt>
                <c:pt idx="409">
                  <c:v>120</c:v>
                </c:pt>
                <c:pt idx="410">
                  <c:v>120</c:v>
                </c:pt>
                <c:pt idx="411">
                  <c:v>120</c:v>
                </c:pt>
                <c:pt idx="412">
                  <c:v>180</c:v>
                </c:pt>
                <c:pt idx="413">
                  <c:v>180</c:v>
                </c:pt>
                <c:pt idx="414">
                  <c:v>240</c:v>
                </c:pt>
                <c:pt idx="415">
                  <c:v>240</c:v>
                </c:pt>
                <c:pt idx="416">
                  <c:v>240</c:v>
                </c:pt>
                <c:pt idx="417">
                  <c:v>210</c:v>
                </c:pt>
                <c:pt idx="418">
                  <c:v>210</c:v>
                </c:pt>
                <c:pt idx="419">
                  <c:v>210</c:v>
                </c:pt>
                <c:pt idx="420">
                  <c:v>210</c:v>
                </c:pt>
                <c:pt idx="421">
                  <c:v>210</c:v>
                </c:pt>
                <c:pt idx="422">
                  <c:v>210</c:v>
                </c:pt>
                <c:pt idx="423">
                  <c:v>210</c:v>
                </c:pt>
                <c:pt idx="424">
                  <c:v>210</c:v>
                </c:pt>
                <c:pt idx="425">
                  <c:v>210</c:v>
                </c:pt>
                <c:pt idx="426">
                  <c:v>210</c:v>
                </c:pt>
                <c:pt idx="427">
                  <c:v>210</c:v>
                </c:pt>
                <c:pt idx="428">
                  <c:v>210</c:v>
                </c:pt>
                <c:pt idx="429">
                  <c:v>210</c:v>
                </c:pt>
                <c:pt idx="430">
                  <c:v>270</c:v>
                </c:pt>
                <c:pt idx="431">
                  <c:v>270</c:v>
                </c:pt>
                <c:pt idx="432">
                  <c:v>270</c:v>
                </c:pt>
                <c:pt idx="433">
                  <c:v>270</c:v>
                </c:pt>
                <c:pt idx="434">
                  <c:v>270</c:v>
                </c:pt>
                <c:pt idx="435">
                  <c:v>270</c:v>
                </c:pt>
                <c:pt idx="436">
                  <c:v>270</c:v>
                </c:pt>
                <c:pt idx="437">
                  <c:v>270</c:v>
                </c:pt>
                <c:pt idx="438">
                  <c:v>270</c:v>
                </c:pt>
                <c:pt idx="439">
                  <c:v>330</c:v>
                </c:pt>
                <c:pt idx="440">
                  <c:v>330</c:v>
                </c:pt>
                <c:pt idx="441">
                  <c:v>330</c:v>
                </c:pt>
                <c:pt idx="442">
                  <c:v>330</c:v>
                </c:pt>
                <c:pt idx="443">
                  <c:v>330</c:v>
                </c:pt>
                <c:pt idx="444">
                  <c:v>330</c:v>
                </c:pt>
                <c:pt idx="445">
                  <c:v>330</c:v>
                </c:pt>
                <c:pt idx="446">
                  <c:v>390</c:v>
                </c:pt>
                <c:pt idx="447">
                  <c:v>390</c:v>
                </c:pt>
                <c:pt idx="448">
                  <c:v>390</c:v>
                </c:pt>
                <c:pt idx="449">
                  <c:v>390</c:v>
                </c:pt>
                <c:pt idx="450">
                  <c:v>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F-466C-AC48-34A6FE6F4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360856"/>
        <c:axId val="749360200"/>
      </c:lineChart>
      <c:catAx>
        <c:axId val="749360856"/>
        <c:scaling>
          <c:orientation val="minMax"/>
        </c:scaling>
        <c:delete val="1"/>
        <c:axPos val="b"/>
        <c:majorTickMark val="none"/>
        <c:minorTickMark val="none"/>
        <c:tickLblPos val="nextTo"/>
        <c:crossAx val="749360200"/>
        <c:crosses val="autoZero"/>
        <c:auto val="1"/>
        <c:lblAlgn val="ctr"/>
        <c:lblOffset val="100"/>
        <c:noMultiLvlLbl val="0"/>
      </c:catAx>
      <c:valAx>
        <c:axId val="749360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9360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Z - Score para o par BTC/ETH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e Short'!$H$14:$H$27</c:f>
              <c:strCache>
                <c:ptCount val="14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'Long e Short'!$H$28:$H$463</c:f>
              <c:numCache>
                <c:formatCode>General</c:formatCode>
                <c:ptCount val="436"/>
                <c:pt idx="0">
                  <c:v>-0.17273516821580731</c:v>
                </c:pt>
                <c:pt idx="1">
                  <c:v>-0.29062819414226543</c:v>
                </c:pt>
                <c:pt idx="2">
                  <c:v>-0.22668811740957473</c:v>
                </c:pt>
                <c:pt idx="3">
                  <c:v>-0.60961790751827583</c:v>
                </c:pt>
                <c:pt idx="4">
                  <c:v>-0.54373346117187915</c:v>
                </c:pt>
                <c:pt idx="5">
                  <c:v>0.31176937714967246</c:v>
                </c:pt>
                <c:pt idx="6">
                  <c:v>-0.36911326085651891</c:v>
                </c:pt>
                <c:pt idx="7">
                  <c:v>-0.31638664095036917</c:v>
                </c:pt>
                <c:pt idx="8">
                  <c:v>0.13226630261233308</c:v>
                </c:pt>
                <c:pt idx="9">
                  <c:v>0.49587692434170344</c:v>
                </c:pt>
                <c:pt idx="10">
                  <c:v>1.0765196301191029</c:v>
                </c:pt>
                <c:pt idx="11">
                  <c:v>1.1183678659578669</c:v>
                </c:pt>
                <c:pt idx="12">
                  <c:v>0.85715473683293808</c:v>
                </c:pt>
                <c:pt idx="13">
                  <c:v>0.6695169930392052</c:v>
                </c:pt>
                <c:pt idx="14">
                  <c:v>2.6355853884087099</c:v>
                </c:pt>
                <c:pt idx="15">
                  <c:v>2.9147295306778069</c:v>
                </c:pt>
                <c:pt idx="16">
                  <c:v>2.9285731349496942</c:v>
                </c:pt>
                <c:pt idx="17">
                  <c:v>2.1214678878393629</c:v>
                </c:pt>
                <c:pt idx="18">
                  <c:v>1.1573002557301173</c:v>
                </c:pt>
                <c:pt idx="19">
                  <c:v>0.67940828230465233</c:v>
                </c:pt>
                <c:pt idx="20">
                  <c:v>0.67990679267465948</c:v>
                </c:pt>
                <c:pt idx="21">
                  <c:v>1.2125400643179429</c:v>
                </c:pt>
                <c:pt idx="22">
                  <c:v>1.1416222005696752</c:v>
                </c:pt>
                <c:pt idx="23">
                  <c:v>0.28328063458199093</c:v>
                </c:pt>
                <c:pt idx="24">
                  <c:v>-0.92302155574427747</c:v>
                </c:pt>
                <c:pt idx="25">
                  <c:v>-0.81652344124494369</c:v>
                </c:pt>
                <c:pt idx="26">
                  <c:v>-0.79799562055333217</c:v>
                </c:pt>
                <c:pt idx="27">
                  <c:v>-1.1867910092116196</c:v>
                </c:pt>
                <c:pt idx="28">
                  <c:v>-6.4385923541211811</c:v>
                </c:pt>
                <c:pt idx="29">
                  <c:v>-3.117335619325361</c:v>
                </c:pt>
                <c:pt idx="30">
                  <c:v>-1.8230471708858964</c:v>
                </c:pt>
                <c:pt idx="31">
                  <c:v>-1.0301811355640194</c:v>
                </c:pt>
                <c:pt idx="32">
                  <c:v>-0.88363502720065379</c:v>
                </c:pt>
                <c:pt idx="33">
                  <c:v>-0.84308570774885128</c:v>
                </c:pt>
                <c:pt idx="34">
                  <c:v>0.38911258760774731</c:v>
                </c:pt>
                <c:pt idx="35">
                  <c:v>0.44577264632024194</c:v>
                </c:pt>
                <c:pt idx="36">
                  <c:v>0.61619705330373731</c:v>
                </c:pt>
                <c:pt idx="37">
                  <c:v>0.91169766194150048</c:v>
                </c:pt>
                <c:pt idx="38">
                  <c:v>1.1444855462621186</c:v>
                </c:pt>
                <c:pt idx="39">
                  <c:v>-7.3827144880170156E-2</c:v>
                </c:pt>
                <c:pt idx="40">
                  <c:v>-1.0685973648080493</c:v>
                </c:pt>
                <c:pt idx="41">
                  <c:v>-1.8870158983977638</c:v>
                </c:pt>
                <c:pt idx="42">
                  <c:v>-2.1052397947653185</c:v>
                </c:pt>
                <c:pt idx="43">
                  <c:v>-2.7036718878699082</c:v>
                </c:pt>
                <c:pt idx="44">
                  <c:v>-3.0551723256056325</c:v>
                </c:pt>
                <c:pt idx="45">
                  <c:v>-2.3335373067427838</c:v>
                </c:pt>
                <c:pt idx="46">
                  <c:v>-1.5314165260290613</c:v>
                </c:pt>
                <c:pt idx="47">
                  <c:v>-1.641911141816883</c:v>
                </c:pt>
                <c:pt idx="48">
                  <c:v>-1.4597274071085311</c:v>
                </c:pt>
                <c:pt idx="49">
                  <c:v>-1.2942742743400153</c:v>
                </c:pt>
                <c:pt idx="50">
                  <c:v>-0.63603285480831395</c:v>
                </c:pt>
                <c:pt idx="51">
                  <c:v>-0.83732532688056149</c:v>
                </c:pt>
                <c:pt idx="52">
                  <c:v>-1.9577518939089722</c:v>
                </c:pt>
                <c:pt idx="53">
                  <c:v>-2.1725772640654468</c:v>
                </c:pt>
                <c:pt idx="54">
                  <c:v>-2.3091825840692586</c:v>
                </c:pt>
                <c:pt idx="55">
                  <c:v>-3.6326341836687188</c:v>
                </c:pt>
                <c:pt idx="56">
                  <c:v>-2.6125268845469694</c:v>
                </c:pt>
                <c:pt idx="57">
                  <c:v>-3.1681562825429825</c:v>
                </c:pt>
                <c:pt idx="58">
                  <c:v>-3.9217950017955383</c:v>
                </c:pt>
                <c:pt idx="59">
                  <c:v>-2.872236185030276</c:v>
                </c:pt>
                <c:pt idx="60">
                  <c:v>-1.6690649832718287</c:v>
                </c:pt>
                <c:pt idx="61">
                  <c:v>-1.9168417778476297</c:v>
                </c:pt>
                <c:pt idx="62">
                  <c:v>-1.4826515888749183</c:v>
                </c:pt>
                <c:pt idx="63">
                  <c:v>-1.132926833659242</c:v>
                </c:pt>
                <c:pt idx="64">
                  <c:v>-1.1053109334312572</c:v>
                </c:pt>
                <c:pt idx="65">
                  <c:v>-1.0837942808678036</c:v>
                </c:pt>
                <c:pt idx="66">
                  <c:v>-1.7944570579763859</c:v>
                </c:pt>
                <c:pt idx="67">
                  <c:v>-1.3459270318106551</c:v>
                </c:pt>
                <c:pt idx="68">
                  <c:v>-1.2034256005492645</c:v>
                </c:pt>
                <c:pt idx="69">
                  <c:v>-0.77745467088122799</c:v>
                </c:pt>
                <c:pt idx="70">
                  <c:v>-0.78232610628997468</c:v>
                </c:pt>
                <c:pt idx="71">
                  <c:v>-0.93039619772344695</c:v>
                </c:pt>
                <c:pt idx="72">
                  <c:v>-0.78853923398805081</c:v>
                </c:pt>
                <c:pt idx="73">
                  <c:v>-0.21488874673119196</c:v>
                </c:pt>
                <c:pt idx="74">
                  <c:v>-0.18756724391872445</c:v>
                </c:pt>
                <c:pt idx="75">
                  <c:v>0.25596057101499653</c:v>
                </c:pt>
                <c:pt idx="76">
                  <c:v>1.5562852955347137</c:v>
                </c:pt>
                <c:pt idx="77">
                  <c:v>1.347366375786297</c:v>
                </c:pt>
                <c:pt idx="78">
                  <c:v>1.0918014897570107</c:v>
                </c:pt>
                <c:pt idx="79">
                  <c:v>1.9202242250458421</c:v>
                </c:pt>
                <c:pt idx="80">
                  <c:v>1.9099042525345864</c:v>
                </c:pt>
                <c:pt idx="81">
                  <c:v>1.2468382823246975</c:v>
                </c:pt>
                <c:pt idx="82">
                  <c:v>1.3870126302287833</c:v>
                </c:pt>
                <c:pt idx="83">
                  <c:v>1.2061699690109369</c:v>
                </c:pt>
                <c:pt idx="84">
                  <c:v>1.1619062424381368</c:v>
                </c:pt>
                <c:pt idx="85">
                  <c:v>0.52454291411508136</c:v>
                </c:pt>
                <c:pt idx="86">
                  <c:v>-0.46130459636823035</c:v>
                </c:pt>
                <c:pt idx="87">
                  <c:v>-8.5242356107693165E-2</c:v>
                </c:pt>
                <c:pt idx="88">
                  <c:v>-0.65188713077901317</c:v>
                </c:pt>
                <c:pt idx="89">
                  <c:v>-0.58240240814428146</c:v>
                </c:pt>
                <c:pt idx="90">
                  <c:v>-0.46428736959709982</c:v>
                </c:pt>
                <c:pt idx="91">
                  <c:v>-1.2486480481301818</c:v>
                </c:pt>
                <c:pt idx="92">
                  <c:v>-0.31151593740089645</c:v>
                </c:pt>
                <c:pt idx="93">
                  <c:v>-0.42055532879684149</c:v>
                </c:pt>
                <c:pt idx="94">
                  <c:v>-3.3494630053318958E-2</c:v>
                </c:pt>
                <c:pt idx="95">
                  <c:v>6.2768820267781078E-2</c:v>
                </c:pt>
                <c:pt idx="96">
                  <c:v>-0.12500183069379925</c:v>
                </c:pt>
                <c:pt idx="97">
                  <c:v>-0.28299834619846165</c:v>
                </c:pt>
                <c:pt idx="98">
                  <c:v>7.0871518126464098E-2</c:v>
                </c:pt>
                <c:pt idx="99">
                  <c:v>-0.75627582192244958</c:v>
                </c:pt>
                <c:pt idx="100">
                  <c:v>-5.3488795421235125</c:v>
                </c:pt>
                <c:pt idx="101">
                  <c:v>-5.5761701857015957</c:v>
                </c:pt>
                <c:pt idx="102">
                  <c:v>-2.5775569557020721</c:v>
                </c:pt>
                <c:pt idx="103">
                  <c:v>-3.1340749400134964</c:v>
                </c:pt>
                <c:pt idx="104">
                  <c:v>-1.5900990881984243</c:v>
                </c:pt>
                <c:pt idx="105">
                  <c:v>-1.2909765461736087</c:v>
                </c:pt>
                <c:pt idx="106">
                  <c:v>-1.1807645096064858</c:v>
                </c:pt>
                <c:pt idx="107">
                  <c:v>-2.016157243923137</c:v>
                </c:pt>
                <c:pt idx="108">
                  <c:v>-1.4227494711092512</c:v>
                </c:pt>
                <c:pt idx="109">
                  <c:v>-1.3565784137336598</c:v>
                </c:pt>
                <c:pt idx="110">
                  <c:v>-0.95877938875644952</c:v>
                </c:pt>
                <c:pt idx="111">
                  <c:v>-0.19222962623563941</c:v>
                </c:pt>
                <c:pt idx="112">
                  <c:v>0.13688008117452027</c:v>
                </c:pt>
                <c:pt idx="113">
                  <c:v>0.48729050935973028</c:v>
                </c:pt>
                <c:pt idx="114">
                  <c:v>0.92125950573434157</c:v>
                </c:pt>
                <c:pt idx="115">
                  <c:v>0.83257477158891791</c:v>
                </c:pt>
                <c:pt idx="116">
                  <c:v>1.1333935994491122</c:v>
                </c:pt>
                <c:pt idx="117">
                  <c:v>1.007444466406094</c:v>
                </c:pt>
                <c:pt idx="118">
                  <c:v>0.29393746071581672</c:v>
                </c:pt>
                <c:pt idx="119">
                  <c:v>0.90720112435486933</c:v>
                </c:pt>
                <c:pt idx="120">
                  <c:v>1.1765666886657558</c:v>
                </c:pt>
                <c:pt idx="121">
                  <c:v>0.39532421955235042</c:v>
                </c:pt>
                <c:pt idx="122">
                  <c:v>-2.1518955302226486</c:v>
                </c:pt>
                <c:pt idx="123">
                  <c:v>-1.4208767001710894</c:v>
                </c:pt>
                <c:pt idx="124">
                  <c:v>-3.4414447249250735</c:v>
                </c:pt>
                <c:pt idx="125">
                  <c:v>-2.8362831773673376</c:v>
                </c:pt>
                <c:pt idx="126">
                  <c:v>-2.2412283847702703</c:v>
                </c:pt>
                <c:pt idx="127">
                  <c:v>-1.960013689679833</c:v>
                </c:pt>
                <c:pt idx="128">
                  <c:v>-1.4880114477137354</c:v>
                </c:pt>
                <c:pt idx="129">
                  <c:v>-1.0624485302579725</c:v>
                </c:pt>
                <c:pt idx="130">
                  <c:v>-1.2275711491638399</c:v>
                </c:pt>
                <c:pt idx="131">
                  <c:v>-1.2497361589430029</c:v>
                </c:pt>
                <c:pt idx="132">
                  <c:v>-1.5577196689996688</c:v>
                </c:pt>
                <c:pt idx="133">
                  <c:v>-2.3679783634489646</c:v>
                </c:pt>
                <c:pt idx="134">
                  <c:v>-1.687294806337406</c:v>
                </c:pt>
                <c:pt idx="135">
                  <c:v>-1.0858791935937147</c:v>
                </c:pt>
                <c:pt idx="136">
                  <c:v>-0.87791257914881937</c:v>
                </c:pt>
                <c:pt idx="137">
                  <c:v>-0.73882664943349385</c:v>
                </c:pt>
                <c:pt idx="138">
                  <c:v>-1.2889665371185157</c:v>
                </c:pt>
                <c:pt idx="139">
                  <c:v>-0.79843570202111513</c:v>
                </c:pt>
                <c:pt idx="140">
                  <c:v>-0.71345317495359739</c:v>
                </c:pt>
                <c:pt idx="141">
                  <c:v>-0.86436982926550632</c:v>
                </c:pt>
                <c:pt idx="142">
                  <c:v>-0.51924875750847499</c:v>
                </c:pt>
                <c:pt idx="143">
                  <c:v>-1.0702930679937568</c:v>
                </c:pt>
                <c:pt idx="144">
                  <c:v>-2.4727178617981678</c:v>
                </c:pt>
                <c:pt idx="145">
                  <c:v>-2.023735880212608</c:v>
                </c:pt>
                <c:pt idx="146">
                  <c:v>-4.447473179350439</c:v>
                </c:pt>
                <c:pt idx="147">
                  <c:v>-2.511984708204043</c:v>
                </c:pt>
                <c:pt idx="148">
                  <c:v>-1.8665837998628994</c:v>
                </c:pt>
                <c:pt idx="149">
                  <c:v>-1.6591565465092415</c:v>
                </c:pt>
                <c:pt idx="150">
                  <c:v>-1.4304605235350216</c:v>
                </c:pt>
                <c:pt idx="151">
                  <c:v>-1.1226339635738241</c:v>
                </c:pt>
                <c:pt idx="152">
                  <c:v>-0.99522050880542579</c:v>
                </c:pt>
                <c:pt idx="153">
                  <c:v>-0.79203615018063889</c:v>
                </c:pt>
                <c:pt idx="154">
                  <c:v>-0.26826129439990526</c:v>
                </c:pt>
                <c:pt idx="155">
                  <c:v>1.3504868128634252E-2</c:v>
                </c:pt>
                <c:pt idx="156">
                  <c:v>0.26628148582307098</c:v>
                </c:pt>
                <c:pt idx="157">
                  <c:v>0.34121915191127233</c:v>
                </c:pt>
                <c:pt idx="158">
                  <c:v>0.77670187089933451</c:v>
                </c:pt>
                <c:pt idx="159">
                  <c:v>1.74645743044083</c:v>
                </c:pt>
                <c:pt idx="160">
                  <c:v>2.3049422293958388</c:v>
                </c:pt>
                <c:pt idx="161">
                  <c:v>1.5211832719709439</c:v>
                </c:pt>
                <c:pt idx="162">
                  <c:v>0.28358833444466081</c:v>
                </c:pt>
                <c:pt idx="163">
                  <c:v>0.87887562732326152</c:v>
                </c:pt>
                <c:pt idx="164">
                  <c:v>0.90957316863276638</c:v>
                </c:pt>
                <c:pt idx="165">
                  <c:v>1.300633639239251</c:v>
                </c:pt>
                <c:pt idx="166">
                  <c:v>0.66722488051870732</c:v>
                </c:pt>
                <c:pt idx="167">
                  <c:v>1.1200467236824099</c:v>
                </c:pt>
                <c:pt idx="168">
                  <c:v>1.7502119421327027</c:v>
                </c:pt>
                <c:pt idx="169">
                  <c:v>1.9094689372232252</c:v>
                </c:pt>
                <c:pt idx="170">
                  <c:v>1.5949053811196632</c:v>
                </c:pt>
                <c:pt idx="171">
                  <c:v>2.3753799887632217</c:v>
                </c:pt>
                <c:pt idx="172">
                  <c:v>1.8669266325728027</c:v>
                </c:pt>
                <c:pt idx="173">
                  <c:v>1.8372103313899002</c:v>
                </c:pt>
                <c:pt idx="174">
                  <c:v>2.6807620232292866</c:v>
                </c:pt>
                <c:pt idx="175">
                  <c:v>2.6346198089692101</c:v>
                </c:pt>
                <c:pt idx="176">
                  <c:v>0.83430973273308495</c:v>
                </c:pt>
                <c:pt idx="177">
                  <c:v>1.3564043010502489</c:v>
                </c:pt>
                <c:pt idx="178">
                  <c:v>1.1125582781481707</c:v>
                </c:pt>
                <c:pt idx="179">
                  <c:v>1.3444450277734405</c:v>
                </c:pt>
                <c:pt idx="180">
                  <c:v>1.7222356725411865</c:v>
                </c:pt>
                <c:pt idx="181">
                  <c:v>1.0051865923122758</c:v>
                </c:pt>
                <c:pt idx="182">
                  <c:v>-0.66039921869310281</c:v>
                </c:pt>
                <c:pt idx="183">
                  <c:v>0.84060974485077855</c:v>
                </c:pt>
                <c:pt idx="184">
                  <c:v>1.8515282032382496</c:v>
                </c:pt>
                <c:pt idx="185">
                  <c:v>1.3467327360249239</c:v>
                </c:pt>
                <c:pt idx="186">
                  <c:v>1.1558508663043805</c:v>
                </c:pt>
                <c:pt idx="187">
                  <c:v>0.74641832266151442</c:v>
                </c:pt>
                <c:pt idx="188">
                  <c:v>0.88175154078046281</c:v>
                </c:pt>
                <c:pt idx="189">
                  <c:v>1.3360147634125543</c:v>
                </c:pt>
                <c:pt idx="190">
                  <c:v>0.89226311951032178</c:v>
                </c:pt>
                <c:pt idx="191">
                  <c:v>1.7569437219111923</c:v>
                </c:pt>
                <c:pt idx="192">
                  <c:v>3.185987720871466</c:v>
                </c:pt>
                <c:pt idx="193">
                  <c:v>0.98735397725988239</c:v>
                </c:pt>
                <c:pt idx="194">
                  <c:v>1.7581007193682527</c:v>
                </c:pt>
                <c:pt idx="195">
                  <c:v>1.6060193023926645</c:v>
                </c:pt>
                <c:pt idx="196">
                  <c:v>-0.41908522277257032</c:v>
                </c:pt>
                <c:pt idx="197">
                  <c:v>-0.17035837729834383</c:v>
                </c:pt>
                <c:pt idx="198">
                  <c:v>-0.40179911721497419</c:v>
                </c:pt>
                <c:pt idx="199">
                  <c:v>0.18228119386236422</c:v>
                </c:pt>
                <c:pt idx="200">
                  <c:v>-1.3003513002538969E-2</c:v>
                </c:pt>
                <c:pt idx="201">
                  <c:v>-0.8618477007268075</c:v>
                </c:pt>
                <c:pt idx="202">
                  <c:v>-0.33982164238514995</c:v>
                </c:pt>
                <c:pt idx="203">
                  <c:v>-1.9018597829708279</c:v>
                </c:pt>
                <c:pt idx="204">
                  <c:v>-1.931764797031966</c:v>
                </c:pt>
                <c:pt idx="205">
                  <c:v>-1.4424485474000261</c:v>
                </c:pt>
                <c:pt idx="206">
                  <c:v>-0.96679669928780687</c:v>
                </c:pt>
                <c:pt idx="207">
                  <c:v>-2.9192687434848465E-2</c:v>
                </c:pt>
                <c:pt idx="208">
                  <c:v>1.3463640367817709</c:v>
                </c:pt>
                <c:pt idx="209">
                  <c:v>2.0887609838610319</c:v>
                </c:pt>
                <c:pt idx="210">
                  <c:v>1.9875764753993257</c:v>
                </c:pt>
                <c:pt idx="211">
                  <c:v>1.9356012646278902</c:v>
                </c:pt>
                <c:pt idx="212">
                  <c:v>1.349581800278981</c:v>
                </c:pt>
                <c:pt idx="213">
                  <c:v>0.9841674832198497</c:v>
                </c:pt>
                <c:pt idx="214">
                  <c:v>0.98919872595741631</c:v>
                </c:pt>
                <c:pt idx="215">
                  <c:v>0.48324066219834372</c:v>
                </c:pt>
                <c:pt idx="216">
                  <c:v>-0.54126411720928413</c:v>
                </c:pt>
                <c:pt idx="217">
                  <c:v>-4.1484035391697191E-2</c:v>
                </c:pt>
                <c:pt idx="218">
                  <c:v>-5.6830393702135343E-2</c:v>
                </c:pt>
                <c:pt idx="219">
                  <c:v>5.29090486949109E-2</c:v>
                </c:pt>
                <c:pt idx="220">
                  <c:v>-0.12273512534470163</c:v>
                </c:pt>
                <c:pt idx="221">
                  <c:v>-0.52220540530056136</c:v>
                </c:pt>
                <c:pt idx="222">
                  <c:v>-1.6611993522657107</c:v>
                </c:pt>
                <c:pt idx="223">
                  <c:v>-1.3383734334498114</c:v>
                </c:pt>
                <c:pt idx="224">
                  <c:v>-1.5983141421509168</c:v>
                </c:pt>
                <c:pt idx="225">
                  <c:v>-1.9530281094542576</c:v>
                </c:pt>
                <c:pt idx="226">
                  <c:v>-1.3276373582091396</c:v>
                </c:pt>
                <c:pt idx="227">
                  <c:v>-0.64373651387434128</c:v>
                </c:pt>
                <c:pt idx="228">
                  <c:v>0.34831677257464416</c:v>
                </c:pt>
                <c:pt idx="229">
                  <c:v>0.41520628804816834</c:v>
                </c:pt>
                <c:pt idx="230">
                  <c:v>2.7845827582904552</c:v>
                </c:pt>
                <c:pt idx="231">
                  <c:v>1.739147877752214</c:v>
                </c:pt>
                <c:pt idx="232">
                  <c:v>1.1031629056118206</c:v>
                </c:pt>
                <c:pt idx="233">
                  <c:v>1.3128655804089455</c:v>
                </c:pt>
                <c:pt idx="234">
                  <c:v>1.6660300252400544</c:v>
                </c:pt>
                <c:pt idx="235">
                  <c:v>1.5625637666006698</c:v>
                </c:pt>
                <c:pt idx="236">
                  <c:v>1.3203771436610601</c:v>
                </c:pt>
                <c:pt idx="237">
                  <c:v>1.0896187826036565</c:v>
                </c:pt>
                <c:pt idx="238">
                  <c:v>0.90154360567331648</c:v>
                </c:pt>
                <c:pt idx="239">
                  <c:v>0.65048890985015784</c:v>
                </c:pt>
                <c:pt idx="240">
                  <c:v>1.2358827450476144</c:v>
                </c:pt>
                <c:pt idx="241">
                  <c:v>0.82819481490096369</c:v>
                </c:pt>
                <c:pt idx="242">
                  <c:v>1.2552931607265074</c:v>
                </c:pt>
                <c:pt idx="243">
                  <c:v>0.61752730714642512</c:v>
                </c:pt>
                <c:pt idx="244">
                  <c:v>-0.82141632038486423</c:v>
                </c:pt>
                <c:pt idx="245">
                  <c:v>-1.1453529698614193</c:v>
                </c:pt>
                <c:pt idx="246">
                  <c:v>-1.5004679915193093</c:v>
                </c:pt>
                <c:pt idx="247">
                  <c:v>-0.11411420279540209</c:v>
                </c:pt>
                <c:pt idx="248">
                  <c:v>-1.4140592124595095</c:v>
                </c:pt>
                <c:pt idx="249">
                  <c:v>-3.2518958765514627</c:v>
                </c:pt>
                <c:pt idx="250">
                  <c:v>-3.1133313477005053</c:v>
                </c:pt>
                <c:pt idx="251">
                  <c:v>-1.4225672771505202</c:v>
                </c:pt>
                <c:pt idx="252">
                  <c:v>-1.0169242319501621</c:v>
                </c:pt>
                <c:pt idx="253">
                  <c:v>-0.53916106006624243</c:v>
                </c:pt>
                <c:pt idx="254">
                  <c:v>9.4723343701302379E-2</c:v>
                </c:pt>
                <c:pt idx="255">
                  <c:v>0.94204320412802744</c:v>
                </c:pt>
                <c:pt idx="256">
                  <c:v>1.3491201060301474</c:v>
                </c:pt>
                <c:pt idx="257">
                  <c:v>1.4866182086618889</c:v>
                </c:pt>
                <c:pt idx="258">
                  <c:v>2.2648998102271856</c:v>
                </c:pt>
                <c:pt idx="259">
                  <c:v>1.8536758635719479</c:v>
                </c:pt>
                <c:pt idx="260">
                  <c:v>1.0270107749880126</c:v>
                </c:pt>
                <c:pt idx="261">
                  <c:v>1.1769328985156504</c:v>
                </c:pt>
                <c:pt idx="262">
                  <c:v>0.31271462316209814</c:v>
                </c:pt>
                <c:pt idx="263">
                  <c:v>0.41161220256867725</c:v>
                </c:pt>
                <c:pt idx="264">
                  <c:v>1.3763469463556197</c:v>
                </c:pt>
                <c:pt idx="265">
                  <c:v>3.0090152936219945</c:v>
                </c:pt>
                <c:pt idx="266">
                  <c:v>2.2521670757323657</c:v>
                </c:pt>
                <c:pt idx="267">
                  <c:v>1.8316061074086405</c:v>
                </c:pt>
                <c:pt idx="268">
                  <c:v>3.9478647448054596</c:v>
                </c:pt>
                <c:pt idx="269">
                  <c:v>1.637056219318801</c:v>
                </c:pt>
                <c:pt idx="270">
                  <c:v>1.830128075852846</c:v>
                </c:pt>
                <c:pt idx="271">
                  <c:v>1.3012673117116083</c:v>
                </c:pt>
                <c:pt idx="272">
                  <c:v>1.3898134841169119</c:v>
                </c:pt>
                <c:pt idx="273">
                  <c:v>1.5667208336662923</c:v>
                </c:pt>
                <c:pt idx="274">
                  <c:v>1.3552833674633178</c:v>
                </c:pt>
                <c:pt idx="275">
                  <c:v>1.6907880349127096</c:v>
                </c:pt>
                <c:pt idx="276">
                  <c:v>2.1899490713708052</c:v>
                </c:pt>
                <c:pt idx="277">
                  <c:v>1.96594986630428</c:v>
                </c:pt>
                <c:pt idx="278">
                  <c:v>1.8784832102124307</c:v>
                </c:pt>
                <c:pt idx="279">
                  <c:v>1.8860811164252664</c:v>
                </c:pt>
                <c:pt idx="280">
                  <c:v>0.45071427938508235</c:v>
                </c:pt>
                <c:pt idx="281">
                  <c:v>0.83380962733025576</c:v>
                </c:pt>
                <c:pt idx="282">
                  <c:v>1.1104600549941266</c:v>
                </c:pt>
                <c:pt idx="283">
                  <c:v>0.65941035137229775</c:v>
                </c:pt>
                <c:pt idx="284">
                  <c:v>0.60425822223428638</c:v>
                </c:pt>
                <c:pt idx="285">
                  <c:v>1.0522260774439647</c:v>
                </c:pt>
                <c:pt idx="286">
                  <c:v>0.72010821212416221</c:v>
                </c:pt>
                <c:pt idx="287">
                  <c:v>1.7584065025326261</c:v>
                </c:pt>
                <c:pt idx="288">
                  <c:v>3.3435310216145981</c:v>
                </c:pt>
                <c:pt idx="289">
                  <c:v>3.3794649589337715</c:v>
                </c:pt>
                <c:pt idx="290">
                  <c:v>2.1591610078088119</c:v>
                </c:pt>
                <c:pt idx="291">
                  <c:v>2.091591049744884</c:v>
                </c:pt>
                <c:pt idx="292">
                  <c:v>1.8654515304624866</c:v>
                </c:pt>
                <c:pt idx="293">
                  <c:v>0.93313607055619108</c:v>
                </c:pt>
                <c:pt idx="294">
                  <c:v>1.2059674076993137</c:v>
                </c:pt>
                <c:pt idx="295">
                  <c:v>0.99416438148069153</c:v>
                </c:pt>
                <c:pt idx="296">
                  <c:v>8.6025854052978884E-2</c:v>
                </c:pt>
                <c:pt idx="297">
                  <c:v>-0.10609074705954036</c:v>
                </c:pt>
                <c:pt idx="298">
                  <c:v>-1.2044641432850065</c:v>
                </c:pt>
                <c:pt idx="299">
                  <c:v>-1.8374226492879151</c:v>
                </c:pt>
                <c:pt idx="300">
                  <c:v>-0.93729678118704263</c:v>
                </c:pt>
                <c:pt idx="301">
                  <c:v>-1.5267020546944858</c:v>
                </c:pt>
                <c:pt idx="302">
                  <c:v>-0.2440731406576136</c:v>
                </c:pt>
                <c:pt idx="303">
                  <c:v>0.59446064738802895</c:v>
                </c:pt>
                <c:pt idx="304">
                  <c:v>0.29865008114601205</c:v>
                </c:pt>
                <c:pt idx="305">
                  <c:v>-3.7445163161739993E-2</c:v>
                </c:pt>
                <c:pt idx="306">
                  <c:v>0.1641371569488484</c:v>
                </c:pt>
                <c:pt idx="307">
                  <c:v>7.4581961067561389E-2</c:v>
                </c:pt>
                <c:pt idx="308">
                  <c:v>0.22830505177381397</c:v>
                </c:pt>
                <c:pt idx="309">
                  <c:v>-0.26660864566781811</c:v>
                </c:pt>
                <c:pt idx="310">
                  <c:v>-1.5675173790587977</c:v>
                </c:pt>
                <c:pt idx="311">
                  <c:v>-3.2364773310305699</c:v>
                </c:pt>
                <c:pt idx="312">
                  <c:v>-1.3610748662013374</c:v>
                </c:pt>
                <c:pt idx="313">
                  <c:v>-0.50384388576690231</c:v>
                </c:pt>
                <c:pt idx="314">
                  <c:v>-0.24335289722264672</c:v>
                </c:pt>
                <c:pt idx="315">
                  <c:v>8.6392934594847884E-2</c:v>
                </c:pt>
                <c:pt idx="316">
                  <c:v>1.072866536597225</c:v>
                </c:pt>
                <c:pt idx="317">
                  <c:v>0.80294498609892284</c:v>
                </c:pt>
                <c:pt idx="318">
                  <c:v>1.0843503559073513</c:v>
                </c:pt>
                <c:pt idx="319">
                  <c:v>1.2383922441665443</c:v>
                </c:pt>
                <c:pt idx="320">
                  <c:v>1.3677642244214514</c:v>
                </c:pt>
                <c:pt idx="321">
                  <c:v>1.5199517686045052</c:v>
                </c:pt>
                <c:pt idx="322">
                  <c:v>1.6441187984221257</c:v>
                </c:pt>
                <c:pt idx="323">
                  <c:v>3.6308277688467903</c:v>
                </c:pt>
                <c:pt idx="324">
                  <c:v>3.8137674095378822</c:v>
                </c:pt>
                <c:pt idx="325">
                  <c:v>2.0205236102306574</c:v>
                </c:pt>
                <c:pt idx="326">
                  <c:v>1.1482839053956821</c:v>
                </c:pt>
                <c:pt idx="327">
                  <c:v>1.4439687445580998</c:v>
                </c:pt>
                <c:pt idx="328">
                  <c:v>0.94187145467999767</c:v>
                </c:pt>
                <c:pt idx="329">
                  <c:v>-9.6664855591035104E-2</c:v>
                </c:pt>
                <c:pt idx="330">
                  <c:v>-0.85752540927667598</c:v>
                </c:pt>
                <c:pt idx="331">
                  <c:v>-0.83006887916782346</c:v>
                </c:pt>
                <c:pt idx="332">
                  <c:v>-0.42725104302920219</c:v>
                </c:pt>
                <c:pt idx="333">
                  <c:v>-2.6960831406218088E-2</c:v>
                </c:pt>
                <c:pt idx="334">
                  <c:v>-0.36920240223456474</c:v>
                </c:pt>
                <c:pt idx="335">
                  <c:v>-1.0360896860168587</c:v>
                </c:pt>
                <c:pt idx="336">
                  <c:v>-1.6689635261552616</c:v>
                </c:pt>
                <c:pt idx="337">
                  <c:v>-1.7746903741627422</c:v>
                </c:pt>
                <c:pt idx="338">
                  <c:v>-1.7385232895724392</c:v>
                </c:pt>
                <c:pt idx="339">
                  <c:v>-1.2247768795493543</c:v>
                </c:pt>
                <c:pt idx="340">
                  <c:v>-1.1494114487941509</c:v>
                </c:pt>
                <c:pt idx="341">
                  <c:v>-1.1601209248696316</c:v>
                </c:pt>
                <c:pt idx="342">
                  <c:v>-1.3856074330408792</c:v>
                </c:pt>
                <c:pt idx="343">
                  <c:v>-0.74908698848796185</c:v>
                </c:pt>
                <c:pt idx="344">
                  <c:v>-0.69515259124203732</c:v>
                </c:pt>
                <c:pt idx="345">
                  <c:v>-0.91185197511984828</c:v>
                </c:pt>
                <c:pt idx="346">
                  <c:v>-1.0431485186386613</c:v>
                </c:pt>
                <c:pt idx="347">
                  <c:v>-1.546168465911181</c:v>
                </c:pt>
                <c:pt idx="348">
                  <c:v>-1.0897288045887252</c:v>
                </c:pt>
                <c:pt idx="349">
                  <c:v>-1.6261671454733275</c:v>
                </c:pt>
                <c:pt idx="350">
                  <c:v>-2.1858149883520013</c:v>
                </c:pt>
                <c:pt idx="351">
                  <c:v>-2.9470880655843681</c:v>
                </c:pt>
                <c:pt idx="352">
                  <c:v>-2.2156077491811415</c:v>
                </c:pt>
                <c:pt idx="353">
                  <c:v>-0.86854865143174609</c:v>
                </c:pt>
                <c:pt idx="354">
                  <c:v>-1.0644979328270652</c:v>
                </c:pt>
                <c:pt idx="355">
                  <c:v>-2.6942443195898744</c:v>
                </c:pt>
                <c:pt idx="356">
                  <c:v>-2.9743979582975832</c:v>
                </c:pt>
                <c:pt idx="357">
                  <c:v>-3.481908620275612</c:v>
                </c:pt>
                <c:pt idx="358">
                  <c:v>-2.0691542202525852</c:v>
                </c:pt>
                <c:pt idx="359">
                  <c:v>-1.839203202490715</c:v>
                </c:pt>
                <c:pt idx="360">
                  <c:v>-1.9038126920127152</c:v>
                </c:pt>
                <c:pt idx="361">
                  <c:v>-1.9342225835805773</c:v>
                </c:pt>
                <c:pt idx="362">
                  <c:v>-1.7498785510235431</c:v>
                </c:pt>
                <c:pt idx="363">
                  <c:v>-1.2196691188256481</c:v>
                </c:pt>
                <c:pt idx="364">
                  <c:v>-0.99396913671954246</c:v>
                </c:pt>
                <c:pt idx="365">
                  <c:v>-0.85742079698608042</c:v>
                </c:pt>
                <c:pt idx="366">
                  <c:v>-0.65165489749378658</c:v>
                </c:pt>
                <c:pt idx="367">
                  <c:v>-0.54789413176615009</c:v>
                </c:pt>
                <c:pt idx="368">
                  <c:v>-0.45331301999934931</c:v>
                </c:pt>
                <c:pt idx="369">
                  <c:v>-0.41662531195434677</c:v>
                </c:pt>
                <c:pt idx="370">
                  <c:v>-0.48227900070675866</c:v>
                </c:pt>
                <c:pt idx="371">
                  <c:v>-0.1397957830115229</c:v>
                </c:pt>
                <c:pt idx="372">
                  <c:v>-0.51013610660675035</c:v>
                </c:pt>
                <c:pt idx="373">
                  <c:v>-0.66662050348698809</c:v>
                </c:pt>
                <c:pt idx="374">
                  <c:v>-0.74459067013944724</c:v>
                </c:pt>
                <c:pt idx="375">
                  <c:v>-1.6304323042102085</c:v>
                </c:pt>
                <c:pt idx="376">
                  <c:v>-3.9293374036858992</c:v>
                </c:pt>
                <c:pt idx="377">
                  <c:v>-2.5927330514912441</c:v>
                </c:pt>
                <c:pt idx="378">
                  <c:v>-2.3598924153757221</c:v>
                </c:pt>
                <c:pt idx="379">
                  <c:v>-2.4013164470387327</c:v>
                </c:pt>
                <c:pt idx="380">
                  <c:v>-2.4041376700026151</c:v>
                </c:pt>
                <c:pt idx="381">
                  <c:v>-0.84062252137037441</c:v>
                </c:pt>
                <c:pt idx="382">
                  <c:v>-0.93845120366601587</c:v>
                </c:pt>
                <c:pt idx="383">
                  <c:v>-0.2799120491883974</c:v>
                </c:pt>
                <c:pt idx="384">
                  <c:v>-9.2764546357443009E-2</c:v>
                </c:pt>
                <c:pt idx="385">
                  <c:v>-0.19649892908226033</c:v>
                </c:pt>
                <c:pt idx="386">
                  <c:v>0.34614711805197884</c:v>
                </c:pt>
                <c:pt idx="387">
                  <c:v>0.54270653636545241</c:v>
                </c:pt>
                <c:pt idx="388">
                  <c:v>0.18318876292918473</c:v>
                </c:pt>
                <c:pt idx="389">
                  <c:v>0.69124210079758674</c:v>
                </c:pt>
                <c:pt idx="390">
                  <c:v>0.61984042503344527</c:v>
                </c:pt>
                <c:pt idx="391">
                  <c:v>1.5500396312301838</c:v>
                </c:pt>
                <c:pt idx="392">
                  <c:v>1.0081059099559082</c:v>
                </c:pt>
                <c:pt idx="393">
                  <c:v>1.2347250851366278</c:v>
                </c:pt>
                <c:pt idx="394">
                  <c:v>2.2142150399125917</c:v>
                </c:pt>
                <c:pt idx="395">
                  <c:v>1.9824883296111588</c:v>
                </c:pt>
                <c:pt idx="396">
                  <c:v>3.3041302850967122</c:v>
                </c:pt>
                <c:pt idx="397">
                  <c:v>2.4183554278123451</c:v>
                </c:pt>
                <c:pt idx="398">
                  <c:v>2.9155708566051648</c:v>
                </c:pt>
                <c:pt idx="399">
                  <c:v>3.2544411183651474</c:v>
                </c:pt>
                <c:pt idx="400">
                  <c:v>2.1242218248030986</c:v>
                </c:pt>
                <c:pt idx="401">
                  <c:v>1.519504208501383</c:v>
                </c:pt>
                <c:pt idx="402">
                  <c:v>0.97674546520779604</c:v>
                </c:pt>
                <c:pt idx="403">
                  <c:v>0.59189296990845941</c:v>
                </c:pt>
                <c:pt idx="404">
                  <c:v>0.25826778842239551</c:v>
                </c:pt>
                <c:pt idx="405">
                  <c:v>0.71310054886973318</c:v>
                </c:pt>
                <c:pt idx="406">
                  <c:v>0.88887053514903369</c:v>
                </c:pt>
                <c:pt idx="407">
                  <c:v>0.76623398714736413</c:v>
                </c:pt>
                <c:pt idx="408">
                  <c:v>1.3091936822641517</c:v>
                </c:pt>
                <c:pt idx="409">
                  <c:v>1.7824531627698479</c:v>
                </c:pt>
                <c:pt idx="410">
                  <c:v>2.3452255595215488</c:v>
                </c:pt>
                <c:pt idx="411">
                  <c:v>1.8942665917634642</c:v>
                </c:pt>
                <c:pt idx="412">
                  <c:v>1.8935073098764021</c:v>
                </c:pt>
                <c:pt idx="413">
                  <c:v>1.1431843880314019</c:v>
                </c:pt>
                <c:pt idx="414">
                  <c:v>1.1230429936634978</c:v>
                </c:pt>
                <c:pt idx="415">
                  <c:v>1.1955043541943116</c:v>
                </c:pt>
                <c:pt idx="416">
                  <c:v>0.23183425395550458</c:v>
                </c:pt>
                <c:pt idx="417">
                  <c:v>0.42503318240580357</c:v>
                </c:pt>
                <c:pt idx="418">
                  <c:v>0.82519508992184343</c:v>
                </c:pt>
                <c:pt idx="419">
                  <c:v>0.51076168747618522</c:v>
                </c:pt>
                <c:pt idx="420">
                  <c:v>0.74500399319864674</c:v>
                </c:pt>
                <c:pt idx="421">
                  <c:v>0.95989329173537397</c:v>
                </c:pt>
                <c:pt idx="422">
                  <c:v>1.2268731766699865</c:v>
                </c:pt>
                <c:pt idx="423">
                  <c:v>2.097459917749144</c:v>
                </c:pt>
                <c:pt idx="424">
                  <c:v>3.8092801122043141</c:v>
                </c:pt>
                <c:pt idx="425">
                  <c:v>5.0215783528884401</c:v>
                </c:pt>
                <c:pt idx="426">
                  <c:v>3.1829245384965303</c:v>
                </c:pt>
                <c:pt idx="427">
                  <c:v>2.8437686084140901</c:v>
                </c:pt>
                <c:pt idx="428">
                  <c:v>2.0435841346928649</c:v>
                </c:pt>
                <c:pt idx="429">
                  <c:v>1.8799705271613922</c:v>
                </c:pt>
                <c:pt idx="430">
                  <c:v>1.7456462148410057</c:v>
                </c:pt>
                <c:pt idx="431">
                  <c:v>1.508332086057091</c:v>
                </c:pt>
                <c:pt idx="432">
                  <c:v>1.1280349413446251</c:v>
                </c:pt>
                <c:pt idx="433">
                  <c:v>1.3807577994955587</c:v>
                </c:pt>
                <c:pt idx="434">
                  <c:v>1.6233573356414113</c:v>
                </c:pt>
                <c:pt idx="435">
                  <c:v>1.6096890418841556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8-4259-960A-2D6CC0F61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809824"/>
        <c:axId val="717807528"/>
      </c:lineChart>
      <c:catAx>
        <c:axId val="717809824"/>
        <c:scaling>
          <c:orientation val="minMax"/>
        </c:scaling>
        <c:delete val="1"/>
        <c:axPos val="b"/>
        <c:majorTickMark val="none"/>
        <c:minorTickMark val="none"/>
        <c:tickLblPos val="nextTo"/>
        <c:crossAx val="717807528"/>
        <c:crosses val="autoZero"/>
        <c:auto val="1"/>
        <c:lblAlgn val="ctr"/>
        <c:lblOffset val="100"/>
        <c:noMultiLvlLbl val="0"/>
      </c:catAx>
      <c:valAx>
        <c:axId val="71780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780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Média</a:t>
            </a:r>
            <a:r>
              <a:rPr lang="en-US" b="1" baseline="0"/>
              <a:t> de 15 dias - BTC/ETH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e Short'!$F$17:$F$27</c:f>
              <c:strCache>
                <c:ptCount val="1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'Long e Short'!$F$28:$F$464</c:f>
              <c:numCache>
                <c:formatCode>General</c:formatCode>
                <c:ptCount val="437"/>
                <c:pt idx="0">
                  <c:v>4.5123477910506455</c:v>
                </c:pt>
                <c:pt idx="1">
                  <c:v>4.4916876700413031</c:v>
                </c:pt>
                <c:pt idx="2">
                  <c:v>4.4782884374222967</c:v>
                </c:pt>
                <c:pt idx="3">
                  <c:v>4.4664424263257176</c:v>
                </c:pt>
                <c:pt idx="4">
                  <c:v>4.4558907551770695</c:v>
                </c:pt>
                <c:pt idx="5">
                  <c:v>4.4522744758250825</c:v>
                </c:pt>
                <c:pt idx="6">
                  <c:v>4.4481476440105725</c:v>
                </c:pt>
                <c:pt idx="7">
                  <c:v>4.4446125226746158</c:v>
                </c:pt>
                <c:pt idx="8">
                  <c:v>4.4418115120223112</c:v>
                </c:pt>
                <c:pt idx="9">
                  <c:v>4.4417069929102224</c:v>
                </c:pt>
                <c:pt idx="10">
                  <c:v>4.4469881381057919</c:v>
                </c:pt>
                <c:pt idx="11">
                  <c:v>4.4512880502689685</c:v>
                </c:pt>
                <c:pt idx="12">
                  <c:v>4.4527072827962231</c:v>
                </c:pt>
                <c:pt idx="13">
                  <c:v>4.4549880411730802</c:v>
                </c:pt>
                <c:pt idx="14">
                  <c:v>4.457692034170333</c:v>
                </c:pt>
                <c:pt idx="15">
                  <c:v>4.460588768515791</c:v>
                </c:pt>
                <c:pt idx="16">
                  <c:v>4.4624439279508703</c:v>
                </c:pt>
                <c:pt idx="17">
                  <c:v>4.4668808156945348</c:v>
                </c:pt>
                <c:pt idx="18">
                  <c:v>4.471479138586556</c:v>
                </c:pt>
                <c:pt idx="19">
                  <c:v>4.4765864054257376</c:v>
                </c:pt>
                <c:pt idx="20">
                  <c:v>4.4809087061748132</c:v>
                </c:pt>
                <c:pt idx="21">
                  <c:v>4.4835597561872005</c:v>
                </c:pt>
                <c:pt idx="22">
                  <c:v>4.4893846344270436</c:v>
                </c:pt>
                <c:pt idx="23">
                  <c:v>4.4954332767358638</c:v>
                </c:pt>
                <c:pt idx="24">
                  <c:v>4.4993282807440016</c:v>
                </c:pt>
                <c:pt idx="25">
                  <c:v>4.5006327624106088</c:v>
                </c:pt>
                <c:pt idx="26">
                  <c:v>4.5013791724870735</c:v>
                </c:pt>
                <c:pt idx="27">
                  <c:v>4.5021189415797256</c:v>
                </c:pt>
                <c:pt idx="28">
                  <c:v>4.5025384206376522</c:v>
                </c:pt>
                <c:pt idx="29">
                  <c:v>4.4953503763341223</c:v>
                </c:pt>
                <c:pt idx="30">
                  <c:v>4.4860498070023329</c:v>
                </c:pt>
                <c:pt idx="31">
                  <c:v>4.4771509243047536</c:v>
                </c:pt>
                <c:pt idx="32">
                  <c:v>4.4692992310404822</c:v>
                </c:pt>
                <c:pt idx="33">
                  <c:v>4.4616558888878757</c:v>
                </c:pt>
                <c:pt idx="34">
                  <c:v>4.4550677068611026</c:v>
                </c:pt>
                <c:pt idx="35">
                  <c:v>4.4535430193852958</c:v>
                </c:pt>
                <c:pt idx="36">
                  <c:v>4.4518816730770014</c:v>
                </c:pt>
                <c:pt idx="37">
                  <c:v>4.4493300540641094</c:v>
                </c:pt>
                <c:pt idx="38">
                  <c:v>4.4473816917912936</c:v>
                </c:pt>
                <c:pt idx="39">
                  <c:v>4.4474035776900802</c:v>
                </c:pt>
                <c:pt idx="40">
                  <c:v>4.4453246171151966</c:v>
                </c:pt>
                <c:pt idx="41">
                  <c:v>4.4394754318859286</c:v>
                </c:pt>
                <c:pt idx="42">
                  <c:v>4.430341373759271</c:v>
                </c:pt>
                <c:pt idx="43">
                  <c:v>4.419816066126697</c:v>
                </c:pt>
                <c:pt idx="44">
                  <c:v>4.4131064549940131</c:v>
                </c:pt>
                <c:pt idx="45">
                  <c:v>4.4019408048578645</c:v>
                </c:pt>
                <c:pt idx="46">
                  <c:v>4.3889034590577287</c:v>
                </c:pt>
                <c:pt idx="47">
                  <c:v>4.3763134656850351</c:v>
                </c:pt>
                <c:pt idx="48">
                  <c:v>4.3612134844229216</c:v>
                </c:pt>
                <c:pt idx="49">
                  <c:v>4.3458903849789694</c:v>
                </c:pt>
                <c:pt idx="50">
                  <c:v>4.3259756377474332</c:v>
                </c:pt>
                <c:pt idx="51">
                  <c:v>4.3102642822271822</c:v>
                </c:pt>
                <c:pt idx="52">
                  <c:v>4.2915896256545505</c:v>
                </c:pt>
                <c:pt idx="53">
                  <c:v>4.2625580567008852</c:v>
                </c:pt>
                <c:pt idx="54">
                  <c:v>4.2295070645674331</c:v>
                </c:pt>
                <c:pt idx="55">
                  <c:v>4.1977051394569669</c:v>
                </c:pt>
                <c:pt idx="56">
                  <c:v>4.156532054340305</c:v>
                </c:pt>
                <c:pt idx="57">
                  <c:v>4.1182592959086781</c:v>
                </c:pt>
                <c:pt idx="58">
                  <c:v>4.0695258154870748</c:v>
                </c:pt>
                <c:pt idx="59">
                  <c:v>4.0026482621734436</c:v>
                </c:pt>
                <c:pt idx="60">
                  <c:v>3.9346391620582257</c:v>
                </c:pt>
                <c:pt idx="61">
                  <c:v>3.8783059063001888</c:v>
                </c:pt>
                <c:pt idx="62">
                  <c:v>3.807060144777433</c:v>
                </c:pt>
                <c:pt idx="63">
                  <c:v>3.7414764557966635</c:v>
                </c:pt>
                <c:pt idx="64">
                  <c:v>3.6804858953599227</c:v>
                </c:pt>
                <c:pt idx="65">
                  <c:v>3.6166702633496426</c:v>
                </c:pt>
                <c:pt idx="66">
                  <c:v>3.5455255797307066</c:v>
                </c:pt>
                <c:pt idx="67">
                  <c:v>3.4558151769832155</c:v>
                </c:pt>
                <c:pt idx="68">
                  <c:v>3.3818928240875223</c:v>
                </c:pt>
                <c:pt idx="69">
                  <c:v>3.3116689181049122</c:v>
                </c:pt>
                <c:pt idx="70">
                  <c:v>3.2511669834521228</c:v>
                </c:pt>
                <c:pt idx="71">
                  <c:v>3.2019003195692255</c:v>
                </c:pt>
                <c:pt idx="72">
                  <c:v>3.1491864317871512</c:v>
                </c:pt>
                <c:pt idx="73">
                  <c:v>3.110378318414599</c:v>
                </c:pt>
                <c:pt idx="74">
                  <c:v>3.0986579694295471</c:v>
                </c:pt>
                <c:pt idx="75">
                  <c:v>3.091861126218665</c:v>
                </c:pt>
                <c:pt idx="76">
                  <c:v>3.0772095552965046</c:v>
                </c:pt>
                <c:pt idx="77">
                  <c:v>3.0837813401308223</c:v>
                </c:pt>
                <c:pt idx="78">
                  <c:v>3.0866332351881329</c:v>
                </c:pt>
                <c:pt idx="79">
                  <c:v>3.0837410199230955</c:v>
                </c:pt>
                <c:pt idx="80">
                  <c:v>3.0902631653850139</c:v>
                </c:pt>
                <c:pt idx="81">
                  <c:v>3.1014540519846223</c:v>
                </c:pt>
                <c:pt idx="82">
                  <c:v>3.1297469640840516</c:v>
                </c:pt>
                <c:pt idx="83">
                  <c:v>3.1542646193278148</c:v>
                </c:pt>
                <c:pt idx="84">
                  <c:v>3.178512786984582</c:v>
                </c:pt>
                <c:pt idx="85">
                  <c:v>3.196591645432032</c:v>
                </c:pt>
                <c:pt idx="86">
                  <c:v>3.2118873278154831</c:v>
                </c:pt>
                <c:pt idx="87">
                  <c:v>3.2234583340919714</c:v>
                </c:pt>
                <c:pt idx="88">
                  <c:v>3.2374673897597694</c:v>
                </c:pt>
                <c:pt idx="89">
                  <c:v>3.2440267129114555</c:v>
                </c:pt>
                <c:pt idx="90">
                  <c:v>3.2522486538629312</c:v>
                </c:pt>
                <c:pt idx="91">
                  <c:v>3.2585261718517571</c:v>
                </c:pt>
                <c:pt idx="92">
                  <c:v>3.253639328343644</c:v>
                </c:pt>
                <c:pt idx="93">
                  <c:v>3.2525972430012189</c:v>
                </c:pt>
                <c:pt idx="94">
                  <c:v>3.2526763471145883</c:v>
                </c:pt>
                <c:pt idx="95">
                  <c:v>3.2480998680381501</c:v>
                </c:pt>
                <c:pt idx="96">
                  <c:v>3.2419830009837254</c:v>
                </c:pt>
                <c:pt idx="97">
                  <c:v>3.2387035683736447</c:v>
                </c:pt>
                <c:pt idx="98">
                  <c:v>3.2322572682801662</c:v>
                </c:pt>
                <c:pt idx="99">
                  <c:v>3.226713822380689</c:v>
                </c:pt>
                <c:pt idx="100">
                  <c:v>3.2177065763001389</c:v>
                </c:pt>
                <c:pt idx="101">
                  <c:v>3.2035330174840277</c:v>
                </c:pt>
                <c:pt idx="102">
                  <c:v>3.1882217004353617</c:v>
                </c:pt>
                <c:pt idx="103">
                  <c:v>3.1714760335851704</c:v>
                </c:pt>
                <c:pt idx="104">
                  <c:v>3.1491974581765283</c:v>
                </c:pt>
                <c:pt idx="105">
                  <c:v>3.1318129378622408</c:v>
                </c:pt>
                <c:pt idx="106">
                  <c:v>3.1134869297937429</c:v>
                </c:pt>
                <c:pt idx="107">
                  <c:v>3.0970245746058387</c:v>
                </c:pt>
                <c:pt idx="108">
                  <c:v>3.0670902153202553</c:v>
                </c:pt>
                <c:pt idx="109">
                  <c:v>3.0404514710544595</c:v>
                </c:pt>
                <c:pt idx="110">
                  <c:v>3.0107369668127766</c:v>
                </c:pt>
                <c:pt idx="111">
                  <c:v>2.9835843830480524</c:v>
                </c:pt>
                <c:pt idx="112">
                  <c:v>2.9647016883838737</c:v>
                </c:pt>
                <c:pt idx="113">
                  <c:v>2.9487941449842681</c:v>
                </c:pt>
                <c:pt idx="114">
                  <c:v>2.9339293641969304</c:v>
                </c:pt>
                <c:pt idx="115">
                  <c:v>2.9230558709792782</c:v>
                </c:pt>
                <c:pt idx="116">
                  <c:v>2.9190472392347853</c:v>
                </c:pt>
                <c:pt idx="117">
                  <c:v>2.9246164516667807</c:v>
                </c:pt>
                <c:pt idx="118">
                  <c:v>2.9275592113074871</c:v>
                </c:pt>
                <c:pt idx="119">
                  <c:v>2.9347722825995843</c:v>
                </c:pt>
                <c:pt idx="120">
                  <c:v>2.9396140939193329</c:v>
                </c:pt>
                <c:pt idx="121">
                  <c:v>2.9457445962986273</c:v>
                </c:pt>
                <c:pt idx="122">
                  <c:v>2.9486262534029044</c:v>
                </c:pt>
                <c:pt idx="123">
                  <c:v>2.9469902423564105</c:v>
                </c:pt>
                <c:pt idx="124">
                  <c:v>2.9464157391673069</c:v>
                </c:pt>
                <c:pt idx="125">
                  <c:v>2.9348146245887432</c:v>
                </c:pt>
                <c:pt idx="126">
                  <c:v>2.9184987375304052</c:v>
                </c:pt>
                <c:pt idx="127">
                  <c:v>2.8945665991947531</c:v>
                </c:pt>
                <c:pt idx="128">
                  <c:v>2.8666775675389875</c:v>
                </c:pt>
                <c:pt idx="129">
                  <c:v>2.8385915636332921</c:v>
                </c:pt>
                <c:pt idx="130">
                  <c:v>2.8120135042007854</c:v>
                </c:pt>
                <c:pt idx="131">
                  <c:v>2.784241337890164</c:v>
                </c:pt>
                <c:pt idx="132">
                  <c:v>2.7531516840789316</c:v>
                </c:pt>
                <c:pt idx="133">
                  <c:v>2.7161836234751431</c:v>
                </c:pt>
                <c:pt idx="134">
                  <c:v>2.6698287040298792</c:v>
                </c:pt>
                <c:pt idx="135">
                  <c:v>2.6230370985014138</c:v>
                </c:pt>
                <c:pt idx="136">
                  <c:v>2.5799961442429344</c:v>
                </c:pt>
                <c:pt idx="137">
                  <c:v>2.5423939280610521</c:v>
                </c:pt>
                <c:pt idx="138">
                  <c:v>2.5202520082874713</c:v>
                </c:pt>
                <c:pt idx="139">
                  <c:v>2.4880107802395934</c:v>
                </c:pt>
                <c:pt idx="140">
                  <c:v>2.4717883309886228</c:v>
                </c:pt>
                <c:pt idx="141">
                  <c:v>2.4574580981081291</c:v>
                </c:pt>
                <c:pt idx="142">
                  <c:v>2.4416100148100002</c:v>
                </c:pt>
                <c:pt idx="143">
                  <c:v>2.4292972265199344</c:v>
                </c:pt>
                <c:pt idx="144">
                  <c:v>2.4106369768604097</c:v>
                </c:pt>
                <c:pt idx="145">
                  <c:v>2.3786041150586983</c:v>
                </c:pt>
                <c:pt idx="146">
                  <c:v>2.3512991627463724</c:v>
                </c:pt>
                <c:pt idx="147">
                  <c:v>2.3081275809219353</c:v>
                </c:pt>
                <c:pt idx="148">
                  <c:v>2.2742860677442467</c:v>
                </c:pt>
                <c:pt idx="149">
                  <c:v>2.2547667868533763</c:v>
                </c:pt>
                <c:pt idx="150">
                  <c:v>2.2309149902230851</c:v>
                </c:pt>
                <c:pt idx="151">
                  <c:v>2.2011225818008873</c:v>
                </c:pt>
                <c:pt idx="152">
                  <c:v>2.1712760957026349</c:v>
                </c:pt>
                <c:pt idx="153">
                  <c:v>2.1404449343175598</c:v>
                </c:pt>
                <c:pt idx="154">
                  <c:v>2.1169823001047234</c:v>
                </c:pt>
                <c:pt idx="155">
                  <c:v>2.0954451456543617</c:v>
                </c:pt>
                <c:pt idx="156">
                  <c:v>2.0763112026086814</c:v>
                </c:pt>
                <c:pt idx="157">
                  <c:v>2.0606022790390455</c:v>
                </c:pt>
                <c:pt idx="158">
                  <c:v>2.042449121182274</c:v>
                </c:pt>
                <c:pt idx="159">
                  <c:v>2.0304647739058628</c:v>
                </c:pt>
                <c:pt idx="160">
                  <c:v>2.0330036031110281</c:v>
                </c:pt>
                <c:pt idx="161">
                  <c:v>2.0388376893254208</c:v>
                </c:pt>
                <c:pt idx="162">
                  <c:v>2.0593099170379356</c:v>
                </c:pt>
                <c:pt idx="163">
                  <c:v>2.0689458269246948</c:v>
                </c:pt>
                <c:pt idx="164">
                  <c:v>2.0818989259869709</c:v>
                </c:pt>
                <c:pt idx="165">
                  <c:v>2.0968416563438224</c:v>
                </c:pt>
                <c:pt idx="166">
                  <c:v>2.1152174742578178</c:v>
                </c:pt>
                <c:pt idx="167">
                  <c:v>2.1290215234629164</c:v>
                </c:pt>
                <c:pt idx="168">
                  <c:v>2.1459946181364136</c:v>
                </c:pt>
                <c:pt idx="169">
                  <c:v>2.1652061532387497</c:v>
                </c:pt>
                <c:pt idx="170">
                  <c:v>2.1798321749751279</c:v>
                </c:pt>
                <c:pt idx="171">
                  <c:v>2.1919433230279015</c:v>
                </c:pt>
                <c:pt idx="172">
                  <c:v>2.2067591764229886</c:v>
                </c:pt>
                <c:pt idx="173">
                  <c:v>2.222007674433522</c:v>
                </c:pt>
                <c:pt idx="174">
                  <c:v>2.2369427041112493</c:v>
                </c:pt>
                <c:pt idx="175">
                  <c:v>2.2535595878940624</c:v>
                </c:pt>
                <c:pt idx="176">
                  <c:v>2.2694755805327644</c:v>
                </c:pt>
                <c:pt idx="177">
                  <c:v>2.2801377626626498</c:v>
                </c:pt>
                <c:pt idx="178">
                  <c:v>2.302849039193819</c:v>
                </c:pt>
                <c:pt idx="179">
                  <c:v>2.3201453020261136</c:v>
                </c:pt>
                <c:pt idx="180">
                  <c:v>2.3388570002838893</c:v>
                </c:pt>
                <c:pt idx="181">
                  <c:v>2.3577333128140787</c:v>
                </c:pt>
                <c:pt idx="182">
                  <c:v>2.3764980467102825</c:v>
                </c:pt>
                <c:pt idx="183">
                  <c:v>2.3830352869789553</c:v>
                </c:pt>
                <c:pt idx="184">
                  <c:v>2.3949325882985666</c:v>
                </c:pt>
                <c:pt idx="185">
                  <c:v>2.4114144226275362</c:v>
                </c:pt>
                <c:pt idx="186">
                  <c:v>2.4268968795245969</c:v>
                </c:pt>
                <c:pt idx="187">
                  <c:v>2.437891438565067</c:v>
                </c:pt>
                <c:pt idx="188">
                  <c:v>2.4478870034207838</c:v>
                </c:pt>
                <c:pt idx="189">
                  <c:v>2.4577271939077856</c:v>
                </c:pt>
                <c:pt idx="190">
                  <c:v>2.4641315435539455</c:v>
                </c:pt>
                <c:pt idx="191">
                  <c:v>2.4658901655389949</c:v>
                </c:pt>
                <c:pt idx="192">
                  <c:v>2.4802750459905791</c:v>
                </c:pt>
                <c:pt idx="193">
                  <c:v>2.4968368489995116</c:v>
                </c:pt>
                <c:pt idx="194">
                  <c:v>2.5072862080978155</c:v>
                </c:pt>
                <c:pt idx="195">
                  <c:v>2.5200155445227641</c:v>
                </c:pt>
                <c:pt idx="196">
                  <c:v>2.5300808228392859</c:v>
                </c:pt>
                <c:pt idx="197">
                  <c:v>2.5324240231767021</c:v>
                </c:pt>
                <c:pt idx="198">
                  <c:v>2.5456697056708064</c:v>
                </c:pt>
                <c:pt idx="199">
                  <c:v>2.5503214228984961</c:v>
                </c:pt>
                <c:pt idx="200">
                  <c:v>2.5523601591565686</c:v>
                </c:pt>
                <c:pt idx="201">
                  <c:v>2.5550107425152038</c:v>
                </c:pt>
                <c:pt idx="202">
                  <c:v>2.5547278209864817</c:v>
                </c:pt>
                <c:pt idx="203">
                  <c:v>2.5577618727682681</c:v>
                </c:pt>
                <c:pt idx="204">
                  <c:v>2.5539482550295314</c:v>
                </c:pt>
                <c:pt idx="205">
                  <c:v>2.5468658155305959</c:v>
                </c:pt>
                <c:pt idx="206">
                  <c:v>2.5418091615885898</c:v>
                </c:pt>
                <c:pt idx="207">
                  <c:v>2.5345527672411716</c:v>
                </c:pt>
                <c:pt idx="208">
                  <c:v>2.5247974925451451</c:v>
                </c:pt>
                <c:pt idx="209">
                  <c:v>2.5274715175707825</c:v>
                </c:pt>
                <c:pt idx="210">
                  <c:v>2.5293821186587646</c:v>
                </c:pt>
                <c:pt idx="211">
                  <c:v>2.5307495448502513</c:v>
                </c:pt>
                <c:pt idx="212">
                  <c:v>2.5431434132353488</c:v>
                </c:pt>
                <c:pt idx="213">
                  <c:v>2.5524319739114607</c:v>
                </c:pt>
                <c:pt idx="214">
                  <c:v>2.5604891460752146</c:v>
                </c:pt>
                <c:pt idx="215">
                  <c:v>2.566397416096994</c:v>
                </c:pt>
                <c:pt idx="216">
                  <c:v>2.5704045650052687</c:v>
                </c:pt>
                <c:pt idx="217">
                  <c:v>2.5715270830363886</c:v>
                </c:pt>
                <c:pt idx="218">
                  <c:v>2.5737733483810854</c:v>
                </c:pt>
                <c:pt idx="219">
                  <c:v>2.581929594778102</c:v>
                </c:pt>
                <c:pt idx="220">
                  <c:v>2.5923517422127689</c:v>
                </c:pt>
                <c:pt idx="221">
                  <c:v>2.6016542065194361</c:v>
                </c:pt>
                <c:pt idx="222">
                  <c:v>2.6083596372330478</c:v>
                </c:pt>
                <c:pt idx="223">
                  <c:v>2.607641304471052</c:v>
                </c:pt>
                <c:pt idx="224">
                  <c:v>2.6023959534097969</c:v>
                </c:pt>
                <c:pt idx="225">
                  <c:v>2.5916656851558928</c:v>
                </c:pt>
                <c:pt idx="226">
                  <c:v>2.5786163318889548</c:v>
                </c:pt>
                <c:pt idx="227">
                  <c:v>2.5667483940671989</c:v>
                </c:pt>
                <c:pt idx="228">
                  <c:v>2.5583727504667175</c:v>
                </c:pt>
                <c:pt idx="229">
                  <c:v>2.5541266362758166</c:v>
                </c:pt>
                <c:pt idx="230">
                  <c:v>2.5489754215676483</c:v>
                </c:pt>
                <c:pt idx="231">
                  <c:v>2.5517457684444129</c:v>
                </c:pt>
                <c:pt idx="232">
                  <c:v>2.5589423974030074</c:v>
                </c:pt>
                <c:pt idx="233">
                  <c:v>2.5617850947468361</c:v>
                </c:pt>
                <c:pt idx="234">
                  <c:v>2.5655724423940431</c:v>
                </c:pt>
                <c:pt idx="235">
                  <c:v>2.5698529707175761</c:v>
                </c:pt>
                <c:pt idx="236">
                  <c:v>2.574746120271854</c:v>
                </c:pt>
                <c:pt idx="237">
                  <c:v>2.5804111724716416</c:v>
                </c:pt>
                <c:pt idx="238">
                  <c:v>2.5889228355445422</c:v>
                </c:pt>
                <c:pt idx="239">
                  <c:v>2.5962444779728622</c:v>
                </c:pt>
                <c:pt idx="240">
                  <c:v>2.6045862133504434</c:v>
                </c:pt>
                <c:pt idx="241">
                  <c:v>2.617801259047932</c:v>
                </c:pt>
                <c:pt idx="242">
                  <c:v>2.6284660971797082</c:v>
                </c:pt>
                <c:pt idx="243">
                  <c:v>2.6383193402668907</c:v>
                </c:pt>
                <c:pt idx="244">
                  <c:v>2.6437832429836803</c:v>
                </c:pt>
                <c:pt idx="245">
                  <c:v>2.6470347071816844</c:v>
                </c:pt>
                <c:pt idx="246">
                  <c:v>2.6451264091075899</c:v>
                </c:pt>
                <c:pt idx="247">
                  <c:v>2.6442795374309225</c:v>
                </c:pt>
                <c:pt idx="248">
                  <c:v>2.6463830917052094</c:v>
                </c:pt>
                <c:pt idx="249">
                  <c:v>2.6459765064728753</c:v>
                </c:pt>
                <c:pt idx="250">
                  <c:v>2.6413792288034879</c:v>
                </c:pt>
                <c:pt idx="251">
                  <c:v>2.6350335321344116</c:v>
                </c:pt>
                <c:pt idx="252">
                  <c:v>2.6307032567415889</c:v>
                </c:pt>
                <c:pt idx="253">
                  <c:v>2.6271553367176503</c:v>
                </c:pt>
                <c:pt idx="254">
                  <c:v>2.6246518327818222</c:v>
                </c:pt>
                <c:pt idx="255">
                  <c:v>2.6240324730621425</c:v>
                </c:pt>
                <c:pt idx="256">
                  <c:v>2.622620532569476</c:v>
                </c:pt>
                <c:pt idx="257">
                  <c:v>2.6230666672852254</c:v>
                </c:pt>
                <c:pt idx="258">
                  <c:v>2.6226472778322454</c:v>
                </c:pt>
                <c:pt idx="259">
                  <c:v>2.6252069097813324</c:v>
                </c:pt>
                <c:pt idx="260">
                  <c:v>2.6299730641231691</c:v>
                </c:pt>
                <c:pt idx="261">
                  <c:v>2.6331156301762877</c:v>
                </c:pt>
                <c:pt idx="262">
                  <c:v>2.6376449002594407</c:v>
                </c:pt>
                <c:pt idx="263">
                  <c:v>2.6382722516972579</c:v>
                </c:pt>
                <c:pt idx="264">
                  <c:v>2.6407412177127365</c:v>
                </c:pt>
                <c:pt idx="265">
                  <c:v>2.648670051974825</c:v>
                </c:pt>
                <c:pt idx="266">
                  <c:v>2.663087161471108</c:v>
                </c:pt>
                <c:pt idx="267">
                  <c:v>2.6751747058738284</c:v>
                </c:pt>
                <c:pt idx="268">
                  <c:v>2.6865873235176596</c:v>
                </c:pt>
                <c:pt idx="269">
                  <c:v>2.7050625337669141</c:v>
                </c:pt>
                <c:pt idx="270">
                  <c:v>2.7175745169082903</c:v>
                </c:pt>
                <c:pt idx="271">
                  <c:v>2.7301269112550557</c:v>
                </c:pt>
                <c:pt idx="272">
                  <c:v>2.7408311088132389</c:v>
                </c:pt>
                <c:pt idx="273">
                  <c:v>2.7524634450554184</c:v>
                </c:pt>
                <c:pt idx="274">
                  <c:v>2.7644043269340366</c:v>
                </c:pt>
                <c:pt idx="275">
                  <c:v>2.776628035569177</c:v>
                </c:pt>
                <c:pt idx="276">
                  <c:v>2.7932071384831474</c:v>
                </c:pt>
                <c:pt idx="277">
                  <c:v>2.8133351370672615</c:v>
                </c:pt>
                <c:pt idx="278">
                  <c:v>2.8365284502053032</c:v>
                </c:pt>
                <c:pt idx="279">
                  <c:v>2.8603933864437208</c:v>
                </c:pt>
                <c:pt idx="280">
                  <c:v>2.8824767087543068</c:v>
                </c:pt>
                <c:pt idx="281">
                  <c:v>2.8921605655587501</c:v>
                </c:pt>
                <c:pt idx="282">
                  <c:v>2.905036288378922</c:v>
                </c:pt>
                <c:pt idx="283">
                  <c:v>2.9201392457319382</c:v>
                </c:pt>
                <c:pt idx="284">
                  <c:v>2.9256599331253144</c:v>
                </c:pt>
                <c:pt idx="285">
                  <c:v>2.9359506387268741</c:v>
                </c:pt>
                <c:pt idx="286">
                  <c:v>2.9467473719131991</c:v>
                </c:pt>
                <c:pt idx="287">
                  <c:v>2.9578223483625616</c:v>
                </c:pt>
                <c:pt idx="288">
                  <c:v>2.9718340083598807</c:v>
                </c:pt>
                <c:pt idx="289">
                  <c:v>2.9900685167906524</c:v>
                </c:pt>
                <c:pt idx="290">
                  <c:v>3.0119210971281021</c:v>
                </c:pt>
                <c:pt idx="291">
                  <c:v>3.0290521193343651</c:v>
                </c:pt>
                <c:pt idx="292">
                  <c:v>3.0436192145894276</c:v>
                </c:pt>
                <c:pt idx="293">
                  <c:v>3.0581885034198497</c:v>
                </c:pt>
                <c:pt idx="294">
                  <c:v>3.0674957867270836</c:v>
                </c:pt>
                <c:pt idx="295">
                  <c:v>3.0782714871287462</c:v>
                </c:pt>
                <c:pt idx="296">
                  <c:v>3.0958459451193772</c:v>
                </c:pt>
                <c:pt idx="297">
                  <c:v>3.1052808065767352</c:v>
                </c:pt>
                <c:pt idx="298">
                  <c:v>3.1120384337111044</c:v>
                </c:pt>
                <c:pt idx="299">
                  <c:v>3.1142845385607933</c:v>
                </c:pt>
                <c:pt idx="300">
                  <c:v>3.1131333514690085</c:v>
                </c:pt>
                <c:pt idx="301">
                  <c:v>3.1145909227048363</c:v>
                </c:pt>
                <c:pt idx="302">
                  <c:v>3.1136812030401297</c:v>
                </c:pt>
                <c:pt idx="303">
                  <c:v>3.1159918497448897</c:v>
                </c:pt>
                <c:pt idx="304">
                  <c:v>3.1173115530719291</c:v>
                </c:pt>
                <c:pt idx="305">
                  <c:v>3.1132836773934227</c:v>
                </c:pt>
                <c:pt idx="306">
                  <c:v>3.1087946321512212</c:v>
                </c:pt>
                <c:pt idx="307">
                  <c:v>3.1034404293712488</c:v>
                </c:pt>
                <c:pt idx="308">
                  <c:v>3.0962246474324315</c:v>
                </c:pt>
                <c:pt idx="309">
                  <c:v>3.0935153939471856</c:v>
                </c:pt>
                <c:pt idx="310">
                  <c:v>3.0855534347850457</c:v>
                </c:pt>
                <c:pt idx="311">
                  <c:v>3.0717868050361572</c:v>
                </c:pt>
                <c:pt idx="312">
                  <c:v>3.0552757225586058</c:v>
                </c:pt>
                <c:pt idx="313">
                  <c:v>3.0448565720388174</c:v>
                </c:pt>
                <c:pt idx="314">
                  <c:v>3.0446975633166917</c:v>
                </c:pt>
                <c:pt idx="315">
                  <c:v>3.0493710998867902</c:v>
                </c:pt>
                <c:pt idx="316">
                  <c:v>3.0512451481453642</c:v>
                </c:pt>
                <c:pt idx="317">
                  <c:v>3.0621923244646987</c:v>
                </c:pt>
                <c:pt idx="318">
                  <c:v>3.0648797654773059</c:v>
                </c:pt>
                <c:pt idx="319">
                  <c:v>3.0643667635466563</c:v>
                </c:pt>
                <c:pt idx="320">
                  <c:v>3.0663249489947471</c:v>
                </c:pt>
                <c:pt idx="321">
                  <c:v>3.0716354359589855</c:v>
                </c:pt>
                <c:pt idx="322">
                  <c:v>3.0778764514521413</c:v>
                </c:pt>
                <c:pt idx="323">
                  <c:v>3.0869084674361047</c:v>
                </c:pt>
                <c:pt idx="324">
                  <c:v>3.1118481875360682</c:v>
                </c:pt>
                <c:pt idx="325">
                  <c:v>3.152832965595425</c:v>
                </c:pt>
                <c:pt idx="326">
                  <c:v>3.1928602337702556</c:v>
                </c:pt>
                <c:pt idx="327">
                  <c:v>3.2330339789780802</c:v>
                </c:pt>
                <c:pt idx="328">
                  <c:v>3.2740216531852329</c:v>
                </c:pt>
                <c:pt idx="329">
                  <c:v>3.3061640542629136</c:v>
                </c:pt>
                <c:pt idx="330">
                  <c:v>3.3236830314298276</c:v>
                </c:pt>
                <c:pt idx="331">
                  <c:v>3.3301533568989852</c:v>
                </c:pt>
                <c:pt idx="332">
                  <c:v>3.3320521291015468</c:v>
                </c:pt>
                <c:pt idx="333">
                  <c:v>3.3400222832609212</c:v>
                </c:pt>
                <c:pt idx="334">
                  <c:v>3.3516315760949262</c:v>
                </c:pt>
                <c:pt idx="335">
                  <c:v>3.3592159651995197</c:v>
                </c:pt>
                <c:pt idx="336">
                  <c:v>3.3588568357129818</c:v>
                </c:pt>
                <c:pt idx="337">
                  <c:v>3.3495355682427257</c:v>
                </c:pt>
                <c:pt idx="338">
                  <c:v>3.3350886072793391</c:v>
                </c:pt>
                <c:pt idx="339">
                  <c:v>3.3020106907838502</c:v>
                </c:pt>
                <c:pt idx="340">
                  <c:v>3.2589415324240663</c:v>
                </c:pt>
                <c:pt idx="341">
                  <c:v>3.2227942265361387</c:v>
                </c:pt>
                <c:pt idx="342">
                  <c:v>3.1932568243206885</c:v>
                </c:pt>
                <c:pt idx="343">
                  <c:v>3.1533187065976565</c:v>
                </c:pt>
                <c:pt idx="344">
                  <c:v>3.1238874344053533</c:v>
                </c:pt>
                <c:pt idx="345">
                  <c:v>3.1074198609690153</c:v>
                </c:pt>
                <c:pt idx="346">
                  <c:v>3.097279750926266</c:v>
                </c:pt>
                <c:pt idx="347">
                  <c:v>3.084059728334132</c:v>
                </c:pt>
                <c:pt idx="348">
                  <c:v>3.0605000893972787</c:v>
                </c:pt>
                <c:pt idx="349">
                  <c:v>3.0335014682703187</c:v>
                </c:pt>
                <c:pt idx="350">
                  <c:v>3.0061082556829679</c:v>
                </c:pt>
                <c:pt idx="351">
                  <c:v>2.9832041342405677</c:v>
                </c:pt>
                <c:pt idx="352">
                  <c:v>2.9633106053880476</c:v>
                </c:pt>
                <c:pt idx="353">
                  <c:v>2.9467976371572724</c:v>
                </c:pt>
                <c:pt idx="354">
                  <c:v>2.9384743566102611</c:v>
                </c:pt>
                <c:pt idx="355">
                  <c:v>2.9248406539266765</c:v>
                </c:pt>
                <c:pt idx="356">
                  <c:v>2.9006419275575173</c:v>
                </c:pt>
                <c:pt idx="357">
                  <c:v>2.8716540735402205</c:v>
                </c:pt>
                <c:pt idx="358">
                  <c:v>2.83595808222791</c:v>
                </c:pt>
                <c:pt idx="359">
                  <c:v>2.7985767114631654</c:v>
                </c:pt>
                <c:pt idx="360">
                  <c:v>2.7598793503675898</c:v>
                </c:pt>
                <c:pt idx="361">
                  <c:v>2.7193959288967138</c:v>
                </c:pt>
                <c:pt idx="362">
                  <c:v>2.6764923356626702</c:v>
                </c:pt>
                <c:pt idx="363">
                  <c:v>2.6370676144952752</c:v>
                </c:pt>
                <c:pt idx="364">
                  <c:v>2.5994936994001878</c:v>
                </c:pt>
                <c:pt idx="365">
                  <c:v>2.5667133881878659</c:v>
                </c:pt>
                <c:pt idx="366">
                  <c:v>2.5365278610028481</c:v>
                </c:pt>
                <c:pt idx="367">
                  <c:v>2.5118019578323847</c:v>
                </c:pt>
                <c:pt idx="368">
                  <c:v>2.4869781058806115</c:v>
                </c:pt>
                <c:pt idx="369">
                  <c:v>2.4563958996520703</c:v>
                </c:pt>
                <c:pt idx="370">
                  <c:v>2.4270149775428838</c:v>
                </c:pt>
                <c:pt idx="371">
                  <c:v>2.4074547654544554</c:v>
                </c:pt>
                <c:pt idx="372">
                  <c:v>2.3952344796427041</c:v>
                </c:pt>
                <c:pt idx="373">
                  <c:v>2.3921998011230365</c:v>
                </c:pt>
                <c:pt idx="374">
                  <c:v>2.3844968565346325</c:v>
                </c:pt>
                <c:pt idx="375">
                  <c:v>2.3778420916207832</c:v>
                </c:pt>
                <c:pt idx="376">
                  <c:v>2.3735571601619747</c:v>
                </c:pt>
                <c:pt idx="377">
                  <c:v>2.3682541507855479</c:v>
                </c:pt>
                <c:pt idx="378">
                  <c:v>2.3648437707287471</c:v>
                </c:pt>
                <c:pt idx="379">
                  <c:v>2.3568533635534044</c:v>
                </c:pt>
                <c:pt idx="380">
                  <c:v>2.3456254852700686</c:v>
                </c:pt>
                <c:pt idx="381">
                  <c:v>2.331859939526292</c:v>
                </c:pt>
                <c:pt idx="382">
                  <c:v>2.3224065377756915</c:v>
                </c:pt>
                <c:pt idx="383">
                  <c:v>2.3118145372032601</c:v>
                </c:pt>
                <c:pt idx="384">
                  <c:v>2.3040119476295686</c:v>
                </c:pt>
                <c:pt idx="385">
                  <c:v>2.2973280032930363</c:v>
                </c:pt>
                <c:pt idx="386">
                  <c:v>2.2908236451128281</c:v>
                </c:pt>
                <c:pt idx="387">
                  <c:v>2.2850891582369153</c:v>
                </c:pt>
                <c:pt idx="388">
                  <c:v>2.2811975755953839</c:v>
                </c:pt>
                <c:pt idx="389">
                  <c:v>2.2762954419938595</c:v>
                </c:pt>
                <c:pt idx="390">
                  <c:v>2.2729168560903075</c:v>
                </c:pt>
                <c:pt idx="391">
                  <c:v>2.2707625779449438</c:v>
                </c:pt>
                <c:pt idx="392">
                  <c:v>2.2759991081085809</c:v>
                </c:pt>
                <c:pt idx="393">
                  <c:v>2.280061842877406</c:v>
                </c:pt>
                <c:pt idx="394">
                  <c:v>2.2856786565942877</c:v>
                </c:pt>
                <c:pt idx="395">
                  <c:v>2.2965259908405073</c:v>
                </c:pt>
                <c:pt idx="396">
                  <c:v>2.3099814212770347</c:v>
                </c:pt>
                <c:pt idx="397">
                  <c:v>2.3209447721342413</c:v>
                </c:pt>
                <c:pt idx="398">
                  <c:v>2.3330579003918142</c:v>
                </c:pt>
                <c:pt idx="399">
                  <c:v>2.3454419303439189</c:v>
                </c:pt>
                <c:pt idx="400">
                  <c:v>2.3616329637700941</c:v>
                </c:pt>
                <c:pt idx="401">
                  <c:v>2.3776225658856194</c:v>
                </c:pt>
                <c:pt idx="402">
                  <c:v>2.3904607836627436</c:v>
                </c:pt>
                <c:pt idx="403">
                  <c:v>2.4011967317241596</c:v>
                </c:pt>
                <c:pt idx="404">
                  <c:v>2.4120422841101061</c:v>
                </c:pt>
                <c:pt idx="405">
                  <c:v>2.4204330290302312</c:v>
                </c:pt>
                <c:pt idx="406">
                  <c:v>2.4323036941052663</c:v>
                </c:pt>
                <c:pt idx="407">
                  <c:v>2.4433768930407664</c:v>
                </c:pt>
                <c:pt idx="408">
                  <c:v>2.4552421806035398</c:v>
                </c:pt>
                <c:pt idx="409">
                  <c:v>2.4685924658015366</c:v>
                </c:pt>
                <c:pt idx="410">
                  <c:v>2.480498707211348</c:v>
                </c:pt>
                <c:pt idx="411">
                  <c:v>2.4945051857343641</c:v>
                </c:pt>
                <c:pt idx="412">
                  <c:v>2.5049313818733827</c:v>
                </c:pt>
                <c:pt idx="413">
                  <c:v>2.5162099593638674</c:v>
                </c:pt>
                <c:pt idx="414">
                  <c:v>2.5227982241255495</c:v>
                </c:pt>
                <c:pt idx="415">
                  <c:v>2.5255530583761332</c:v>
                </c:pt>
                <c:pt idx="416">
                  <c:v>2.5299844893457055</c:v>
                </c:pt>
                <c:pt idx="417">
                  <c:v>2.5325274885966893</c:v>
                </c:pt>
                <c:pt idx="418">
                  <c:v>2.5378831182103223</c:v>
                </c:pt>
                <c:pt idx="419">
                  <c:v>2.5465348381335557</c:v>
                </c:pt>
                <c:pt idx="420">
                  <c:v>2.5557845726861044</c:v>
                </c:pt>
                <c:pt idx="421">
                  <c:v>2.5630733990733989</c:v>
                </c:pt>
                <c:pt idx="422">
                  <c:v>2.569717577407475</c:v>
                </c:pt>
                <c:pt idx="423">
                  <c:v>2.5770767842561728</c:v>
                </c:pt>
                <c:pt idx="424">
                  <c:v>2.5831237094514856</c:v>
                </c:pt>
                <c:pt idx="425">
                  <c:v>2.5899832795801077</c:v>
                </c:pt>
                <c:pt idx="426">
                  <c:v>2.5988499241189023</c:v>
                </c:pt>
                <c:pt idx="427">
                  <c:v>2.6091402897273572</c:v>
                </c:pt>
                <c:pt idx="428">
                  <c:v>2.6206168064578019</c:v>
                </c:pt>
                <c:pt idx="429">
                  <c:v>2.6333326285923393</c:v>
                </c:pt>
                <c:pt idx="430">
                  <c:v>2.6466780984910852</c:v>
                </c:pt>
                <c:pt idx="431">
                  <c:v>2.6604474707300314</c:v>
                </c:pt>
                <c:pt idx="432">
                  <c:v>2.6775968625884294</c:v>
                </c:pt>
                <c:pt idx="433">
                  <c:v>2.6926856346616983</c:v>
                </c:pt>
                <c:pt idx="434">
                  <c:v>2.7083451237457412</c:v>
                </c:pt>
                <c:pt idx="435">
                  <c:v>2.727224675935044</c:v>
                </c:pt>
                <c:pt idx="436">
                  <c:v>2.7463108744763951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C2-4018-9640-1833F40DE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166000"/>
        <c:axId val="757166984"/>
      </c:lineChart>
      <c:catAx>
        <c:axId val="757166000"/>
        <c:scaling>
          <c:orientation val="minMax"/>
        </c:scaling>
        <c:delete val="1"/>
        <c:axPos val="b"/>
        <c:majorTickMark val="none"/>
        <c:minorTickMark val="none"/>
        <c:tickLblPos val="nextTo"/>
        <c:crossAx val="757166984"/>
        <c:crosses val="autoZero"/>
        <c:auto val="1"/>
        <c:lblAlgn val="ctr"/>
        <c:lblOffset val="100"/>
        <c:noMultiLvlLbl val="0"/>
      </c:catAx>
      <c:valAx>
        <c:axId val="757166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5716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Z - Score para o par BTC/ETH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e Short'!$H$14:$H$27</c:f>
              <c:strCache>
                <c:ptCount val="14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'Long e Short'!$H$28:$H$463</c:f>
              <c:numCache>
                <c:formatCode>General</c:formatCode>
                <c:ptCount val="436"/>
                <c:pt idx="0">
                  <c:v>-0.17273516821580731</c:v>
                </c:pt>
                <c:pt idx="1">
                  <c:v>-0.29062819414226543</c:v>
                </c:pt>
                <c:pt idx="2">
                  <c:v>-0.22668811740957473</c:v>
                </c:pt>
                <c:pt idx="3">
                  <c:v>-0.60961790751827583</c:v>
                </c:pt>
                <c:pt idx="4">
                  <c:v>-0.54373346117187915</c:v>
                </c:pt>
                <c:pt idx="5">
                  <c:v>0.31176937714967246</c:v>
                </c:pt>
                <c:pt idx="6">
                  <c:v>-0.36911326085651891</c:v>
                </c:pt>
                <c:pt idx="7">
                  <c:v>-0.31638664095036917</c:v>
                </c:pt>
                <c:pt idx="8">
                  <c:v>0.13226630261233308</c:v>
                </c:pt>
                <c:pt idx="9">
                  <c:v>0.49587692434170344</c:v>
                </c:pt>
                <c:pt idx="10">
                  <c:v>1.0765196301191029</c:v>
                </c:pt>
                <c:pt idx="11">
                  <c:v>1.1183678659578669</c:v>
                </c:pt>
                <c:pt idx="12">
                  <c:v>0.85715473683293808</c:v>
                </c:pt>
                <c:pt idx="13">
                  <c:v>0.6695169930392052</c:v>
                </c:pt>
                <c:pt idx="14">
                  <c:v>2.6355853884087099</c:v>
                </c:pt>
                <c:pt idx="15">
                  <c:v>2.9147295306778069</c:v>
                </c:pt>
                <c:pt idx="16">
                  <c:v>2.9285731349496942</c:v>
                </c:pt>
                <c:pt idx="17">
                  <c:v>2.1214678878393629</c:v>
                </c:pt>
                <c:pt idx="18">
                  <c:v>1.1573002557301173</c:v>
                </c:pt>
                <c:pt idx="19">
                  <c:v>0.67940828230465233</c:v>
                </c:pt>
                <c:pt idx="20">
                  <c:v>0.67990679267465948</c:v>
                </c:pt>
                <c:pt idx="21">
                  <c:v>1.2125400643179429</c:v>
                </c:pt>
                <c:pt idx="22">
                  <c:v>1.1416222005696752</c:v>
                </c:pt>
                <c:pt idx="23">
                  <c:v>0.28328063458199093</c:v>
                </c:pt>
                <c:pt idx="24">
                  <c:v>-0.92302155574427747</c:v>
                </c:pt>
                <c:pt idx="25">
                  <c:v>-0.81652344124494369</c:v>
                </c:pt>
                <c:pt idx="26">
                  <c:v>-0.79799562055333217</c:v>
                </c:pt>
                <c:pt idx="27">
                  <c:v>-1.1867910092116196</c:v>
                </c:pt>
                <c:pt idx="28">
                  <c:v>-6.4385923541211811</c:v>
                </c:pt>
                <c:pt idx="29">
                  <c:v>-3.117335619325361</c:v>
                </c:pt>
                <c:pt idx="30">
                  <c:v>-1.8230471708858964</c:v>
                </c:pt>
                <c:pt idx="31">
                  <c:v>-1.0301811355640194</c:v>
                </c:pt>
                <c:pt idx="32">
                  <c:v>-0.88363502720065379</c:v>
                </c:pt>
                <c:pt idx="33">
                  <c:v>-0.84308570774885128</c:v>
                </c:pt>
                <c:pt idx="34">
                  <c:v>0.38911258760774731</c:v>
                </c:pt>
                <c:pt idx="35">
                  <c:v>0.44577264632024194</c:v>
                </c:pt>
                <c:pt idx="36">
                  <c:v>0.61619705330373731</c:v>
                </c:pt>
                <c:pt idx="37">
                  <c:v>0.91169766194150048</c:v>
                </c:pt>
                <c:pt idx="38">
                  <c:v>1.1444855462621186</c:v>
                </c:pt>
                <c:pt idx="39">
                  <c:v>-7.3827144880170156E-2</c:v>
                </c:pt>
                <c:pt idx="40">
                  <c:v>-1.0685973648080493</c:v>
                </c:pt>
                <c:pt idx="41">
                  <c:v>-1.8870158983977638</c:v>
                </c:pt>
                <c:pt idx="42">
                  <c:v>-2.1052397947653185</c:v>
                </c:pt>
                <c:pt idx="43">
                  <c:v>-2.7036718878699082</c:v>
                </c:pt>
                <c:pt idx="44">
                  <c:v>-3.0551723256056325</c:v>
                </c:pt>
                <c:pt idx="45">
                  <c:v>-2.3335373067427838</c:v>
                </c:pt>
                <c:pt idx="46">
                  <c:v>-1.5314165260290613</c:v>
                </c:pt>
                <c:pt idx="47">
                  <c:v>-1.641911141816883</c:v>
                </c:pt>
                <c:pt idx="48">
                  <c:v>-1.4597274071085311</c:v>
                </c:pt>
                <c:pt idx="49">
                  <c:v>-1.2942742743400153</c:v>
                </c:pt>
                <c:pt idx="50">
                  <c:v>-0.63603285480831395</c:v>
                </c:pt>
                <c:pt idx="51">
                  <c:v>-0.83732532688056149</c:v>
                </c:pt>
                <c:pt idx="52">
                  <c:v>-1.9577518939089722</c:v>
                </c:pt>
                <c:pt idx="53">
                  <c:v>-2.1725772640654468</c:v>
                </c:pt>
                <c:pt idx="54">
                  <c:v>-2.3091825840692586</c:v>
                </c:pt>
                <c:pt idx="55">
                  <c:v>-3.6326341836687188</c:v>
                </c:pt>
                <c:pt idx="56">
                  <c:v>-2.6125268845469694</c:v>
                </c:pt>
                <c:pt idx="57">
                  <c:v>-3.1681562825429825</c:v>
                </c:pt>
                <c:pt idx="58">
                  <c:v>-3.9217950017955383</c:v>
                </c:pt>
                <c:pt idx="59">
                  <c:v>-2.872236185030276</c:v>
                </c:pt>
                <c:pt idx="60">
                  <c:v>-1.6690649832718287</c:v>
                </c:pt>
                <c:pt idx="61">
                  <c:v>-1.9168417778476297</c:v>
                </c:pt>
                <c:pt idx="62">
                  <c:v>-1.4826515888749183</c:v>
                </c:pt>
                <c:pt idx="63">
                  <c:v>-1.132926833659242</c:v>
                </c:pt>
                <c:pt idx="64">
                  <c:v>-1.1053109334312572</c:v>
                </c:pt>
                <c:pt idx="65">
                  <c:v>-1.0837942808678036</c:v>
                </c:pt>
                <c:pt idx="66">
                  <c:v>-1.7944570579763859</c:v>
                </c:pt>
                <c:pt idx="67">
                  <c:v>-1.3459270318106551</c:v>
                </c:pt>
                <c:pt idx="68">
                  <c:v>-1.2034256005492645</c:v>
                </c:pt>
                <c:pt idx="69">
                  <c:v>-0.77745467088122799</c:v>
                </c:pt>
                <c:pt idx="70">
                  <c:v>-0.78232610628997468</c:v>
                </c:pt>
                <c:pt idx="71">
                  <c:v>-0.93039619772344695</c:v>
                </c:pt>
                <c:pt idx="72">
                  <c:v>-0.78853923398805081</c:v>
                </c:pt>
                <c:pt idx="73">
                  <c:v>-0.21488874673119196</c:v>
                </c:pt>
                <c:pt idx="74">
                  <c:v>-0.18756724391872445</c:v>
                </c:pt>
                <c:pt idx="75">
                  <c:v>0.25596057101499653</c:v>
                </c:pt>
                <c:pt idx="76">
                  <c:v>1.5562852955347137</c:v>
                </c:pt>
                <c:pt idx="77">
                  <c:v>1.347366375786297</c:v>
                </c:pt>
                <c:pt idx="78">
                  <c:v>1.0918014897570107</c:v>
                </c:pt>
                <c:pt idx="79">
                  <c:v>1.9202242250458421</c:v>
                </c:pt>
                <c:pt idx="80">
                  <c:v>1.9099042525345864</c:v>
                </c:pt>
                <c:pt idx="81">
                  <c:v>1.2468382823246975</c:v>
                </c:pt>
                <c:pt idx="82">
                  <c:v>1.3870126302287833</c:v>
                </c:pt>
                <c:pt idx="83">
                  <c:v>1.2061699690109369</c:v>
                </c:pt>
                <c:pt idx="84">
                  <c:v>1.1619062424381368</c:v>
                </c:pt>
                <c:pt idx="85">
                  <c:v>0.52454291411508136</c:v>
                </c:pt>
                <c:pt idx="86">
                  <c:v>-0.46130459636823035</c:v>
                </c:pt>
                <c:pt idx="87">
                  <c:v>-8.5242356107693165E-2</c:v>
                </c:pt>
                <c:pt idx="88">
                  <c:v>-0.65188713077901317</c:v>
                </c:pt>
                <c:pt idx="89">
                  <c:v>-0.58240240814428146</c:v>
                </c:pt>
                <c:pt idx="90">
                  <c:v>-0.46428736959709982</c:v>
                </c:pt>
                <c:pt idx="91">
                  <c:v>-1.2486480481301818</c:v>
                </c:pt>
                <c:pt idx="92">
                  <c:v>-0.31151593740089645</c:v>
                </c:pt>
                <c:pt idx="93">
                  <c:v>-0.42055532879684149</c:v>
                </c:pt>
                <c:pt idx="94">
                  <c:v>-3.3494630053318958E-2</c:v>
                </c:pt>
                <c:pt idx="95">
                  <c:v>6.2768820267781078E-2</c:v>
                </c:pt>
                <c:pt idx="96">
                  <c:v>-0.12500183069379925</c:v>
                </c:pt>
                <c:pt idx="97">
                  <c:v>-0.28299834619846165</c:v>
                </c:pt>
                <c:pt idx="98">
                  <c:v>7.0871518126464098E-2</c:v>
                </c:pt>
                <c:pt idx="99">
                  <c:v>-0.75627582192244958</c:v>
                </c:pt>
                <c:pt idx="100">
                  <c:v>-5.3488795421235125</c:v>
                </c:pt>
                <c:pt idx="101">
                  <c:v>-5.5761701857015957</c:v>
                </c:pt>
                <c:pt idx="102">
                  <c:v>-2.5775569557020721</c:v>
                </c:pt>
                <c:pt idx="103">
                  <c:v>-3.1340749400134964</c:v>
                </c:pt>
                <c:pt idx="104">
                  <c:v>-1.5900990881984243</c:v>
                </c:pt>
                <c:pt idx="105">
                  <c:v>-1.2909765461736087</c:v>
                </c:pt>
                <c:pt idx="106">
                  <c:v>-1.1807645096064858</c:v>
                </c:pt>
                <c:pt idx="107">
                  <c:v>-2.016157243923137</c:v>
                </c:pt>
                <c:pt idx="108">
                  <c:v>-1.4227494711092512</c:v>
                </c:pt>
                <c:pt idx="109">
                  <c:v>-1.3565784137336598</c:v>
                </c:pt>
                <c:pt idx="110">
                  <c:v>-0.95877938875644952</c:v>
                </c:pt>
                <c:pt idx="111">
                  <c:v>-0.19222962623563941</c:v>
                </c:pt>
                <c:pt idx="112">
                  <c:v>0.13688008117452027</c:v>
                </c:pt>
                <c:pt idx="113">
                  <c:v>0.48729050935973028</c:v>
                </c:pt>
                <c:pt idx="114">
                  <c:v>0.92125950573434157</c:v>
                </c:pt>
                <c:pt idx="115">
                  <c:v>0.83257477158891791</c:v>
                </c:pt>
                <c:pt idx="116">
                  <c:v>1.1333935994491122</c:v>
                </c:pt>
                <c:pt idx="117">
                  <c:v>1.007444466406094</c:v>
                </c:pt>
                <c:pt idx="118">
                  <c:v>0.29393746071581672</c:v>
                </c:pt>
                <c:pt idx="119">
                  <c:v>0.90720112435486933</c:v>
                </c:pt>
                <c:pt idx="120">
                  <c:v>1.1765666886657558</c:v>
                </c:pt>
                <c:pt idx="121">
                  <c:v>0.39532421955235042</c:v>
                </c:pt>
                <c:pt idx="122">
                  <c:v>-2.1518955302226486</c:v>
                </c:pt>
                <c:pt idx="123">
                  <c:v>-1.4208767001710894</c:v>
                </c:pt>
                <c:pt idx="124">
                  <c:v>-3.4414447249250735</c:v>
                </c:pt>
                <c:pt idx="125">
                  <c:v>-2.8362831773673376</c:v>
                </c:pt>
                <c:pt idx="126">
                  <c:v>-2.2412283847702703</c:v>
                </c:pt>
                <c:pt idx="127">
                  <c:v>-1.960013689679833</c:v>
                </c:pt>
                <c:pt idx="128">
                  <c:v>-1.4880114477137354</c:v>
                </c:pt>
                <c:pt idx="129">
                  <c:v>-1.0624485302579725</c:v>
                </c:pt>
                <c:pt idx="130">
                  <c:v>-1.2275711491638399</c:v>
                </c:pt>
                <c:pt idx="131">
                  <c:v>-1.2497361589430029</c:v>
                </c:pt>
                <c:pt idx="132">
                  <c:v>-1.5577196689996688</c:v>
                </c:pt>
                <c:pt idx="133">
                  <c:v>-2.3679783634489646</c:v>
                </c:pt>
                <c:pt idx="134">
                  <c:v>-1.687294806337406</c:v>
                </c:pt>
                <c:pt idx="135">
                  <c:v>-1.0858791935937147</c:v>
                </c:pt>
                <c:pt idx="136">
                  <c:v>-0.87791257914881937</c:v>
                </c:pt>
                <c:pt idx="137">
                  <c:v>-0.73882664943349385</c:v>
                </c:pt>
                <c:pt idx="138">
                  <c:v>-1.2889665371185157</c:v>
                </c:pt>
                <c:pt idx="139">
                  <c:v>-0.79843570202111513</c:v>
                </c:pt>
                <c:pt idx="140">
                  <c:v>-0.71345317495359739</c:v>
                </c:pt>
                <c:pt idx="141">
                  <c:v>-0.86436982926550632</c:v>
                </c:pt>
                <c:pt idx="142">
                  <c:v>-0.51924875750847499</c:v>
                </c:pt>
                <c:pt idx="143">
                  <c:v>-1.0702930679937568</c:v>
                </c:pt>
                <c:pt idx="144">
                  <c:v>-2.4727178617981678</c:v>
                </c:pt>
                <c:pt idx="145">
                  <c:v>-2.023735880212608</c:v>
                </c:pt>
                <c:pt idx="146">
                  <c:v>-4.447473179350439</c:v>
                </c:pt>
                <c:pt idx="147">
                  <c:v>-2.511984708204043</c:v>
                </c:pt>
                <c:pt idx="148">
                  <c:v>-1.8665837998628994</c:v>
                </c:pt>
                <c:pt idx="149">
                  <c:v>-1.6591565465092415</c:v>
                </c:pt>
                <c:pt idx="150">
                  <c:v>-1.4304605235350216</c:v>
                </c:pt>
                <c:pt idx="151">
                  <c:v>-1.1226339635738241</c:v>
                </c:pt>
                <c:pt idx="152">
                  <c:v>-0.99522050880542579</c:v>
                </c:pt>
                <c:pt idx="153">
                  <c:v>-0.79203615018063889</c:v>
                </c:pt>
                <c:pt idx="154">
                  <c:v>-0.26826129439990526</c:v>
                </c:pt>
                <c:pt idx="155">
                  <c:v>1.3504868128634252E-2</c:v>
                </c:pt>
                <c:pt idx="156">
                  <c:v>0.26628148582307098</c:v>
                </c:pt>
                <c:pt idx="157">
                  <c:v>0.34121915191127233</c:v>
                </c:pt>
                <c:pt idx="158">
                  <c:v>0.77670187089933451</c:v>
                </c:pt>
                <c:pt idx="159">
                  <c:v>1.74645743044083</c:v>
                </c:pt>
                <c:pt idx="160">
                  <c:v>2.3049422293958388</c:v>
                </c:pt>
                <c:pt idx="161">
                  <c:v>1.5211832719709439</c:v>
                </c:pt>
                <c:pt idx="162">
                  <c:v>0.28358833444466081</c:v>
                </c:pt>
                <c:pt idx="163">
                  <c:v>0.87887562732326152</c:v>
                </c:pt>
                <c:pt idx="164">
                  <c:v>0.90957316863276638</c:v>
                </c:pt>
                <c:pt idx="165">
                  <c:v>1.300633639239251</c:v>
                </c:pt>
                <c:pt idx="166">
                  <c:v>0.66722488051870732</c:v>
                </c:pt>
                <c:pt idx="167">
                  <c:v>1.1200467236824099</c:v>
                </c:pt>
                <c:pt idx="168">
                  <c:v>1.7502119421327027</c:v>
                </c:pt>
                <c:pt idx="169">
                  <c:v>1.9094689372232252</c:v>
                </c:pt>
                <c:pt idx="170">
                  <c:v>1.5949053811196632</c:v>
                </c:pt>
                <c:pt idx="171">
                  <c:v>2.3753799887632217</c:v>
                </c:pt>
                <c:pt idx="172">
                  <c:v>1.8669266325728027</c:v>
                </c:pt>
                <c:pt idx="173">
                  <c:v>1.8372103313899002</c:v>
                </c:pt>
                <c:pt idx="174">
                  <c:v>2.6807620232292866</c:v>
                </c:pt>
                <c:pt idx="175">
                  <c:v>2.6346198089692101</c:v>
                </c:pt>
                <c:pt idx="176">
                  <c:v>0.83430973273308495</c:v>
                </c:pt>
                <c:pt idx="177">
                  <c:v>1.3564043010502489</c:v>
                </c:pt>
                <c:pt idx="178">
                  <c:v>1.1125582781481707</c:v>
                </c:pt>
                <c:pt idx="179">
                  <c:v>1.3444450277734405</c:v>
                </c:pt>
                <c:pt idx="180">
                  <c:v>1.7222356725411865</c:v>
                </c:pt>
                <c:pt idx="181">
                  <c:v>1.0051865923122758</c:v>
                </c:pt>
                <c:pt idx="182">
                  <c:v>-0.66039921869310281</c:v>
                </c:pt>
                <c:pt idx="183">
                  <c:v>0.84060974485077855</c:v>
                </c:pt>
                <c:pt idx="184">
                  <c:v>1.8515282032382496</c:v>
                </c:pt>
                <c:pt idx="185">
                  <c:v>1.3467327360249239</c:v>
                </c:pt>
                <c:pt idx="186">
                  <c:v>1.1558508663043805</c:v>
                </c:pt>
                <c:pt idx="187">
                  <c:v>0.74641832266151442</c:v>
                </c:pt>
                <c:pt idx="188">
                  <c:v>0.88175154078046281</c:v>
                </c:pt>
                <c:pt idx="189">
                  <c:v>1.3360147634125543</c:v>
                </c:pt>
                <c:pt idx="190">
                  <c:v>0.89226311951032178</c:v>
                </c:pt>
                <c:pt idx="191">
                  <c:v>1.7569437219111923</c:v>
                </c:pt>
                <c:pt idx="192">
                  <c:v>3.185987720871466</c:v>
                </c:pt>
                <c:pt idx="193">
                  <c:v>0.98735397725988239</c:v>
                </c:pt>
                <c:pt idx="194">
                  <c:v>1.7581007193682527</c:v>
                </c:pt>
                <c:pt idx="195">
                  <c:v>1.6060193023926645</c:v>
                </c:pt>
                <c:pt idx="196">
                  <c:v>-0.41908522277257032</c:v>
                </c:pt>
                <c:pt idx="197">
                  <c:v>-0.17035837729834383</c:v>
                </c:pt>
                <c:pt idx="198">
                  <c:v>-0.40179911721497419</c:v>
                </c:pt>
                <c:pt idx="199">
                  <c:v>0.18228119386236422</c:v>
                </c:pt>
                <c:pt idx="200">
                  <c:v>-1.3003513002538969E-2</c:v>
                </c:pt>
                <c:pt idx="201">
                  <c:v>-0.8618477007268075</c:v>
                </c:pt>
                <c:pt idx="202">
                  <c:v>-0.33982164238514995</c:v>
                </c:pt>
                <c:pt idx="203">
                  <c:v>-1.9018597829708279</c:v>
                </c:pt>
                <c:pt idx="204">
                  <c:v>-1.931764797031966</c:v>
                </c:pt>
                <c:pt idx="205">
                  <c:v>-1.4424485474000261</c:v>
                </c:pt>
                <c:pt idx="206">
                  <c:v>-0.96679669928780687</c:v>
                </c:pt>
                <c:pt idx="207">
                  <c:v>-2.9192687434848465E-2</c:v>
                </c:pt>
                <c:pt idx="208">
                  <c:v>1.3463640367817709</c:v>
                </c:pt>
                <c:pt idx="209">
                  <c:v>2.0887609838610319</c:v>
                </c:pt>
                <c:pt idx="210">
                  <c:v>1.9875764753993257</c:v>
                </c:pt>
                <c:pt idx="211">
                  <c:v>1.9356012646278902</c:v>
                </c:pt>
                <c:pt idx="212">
                  <c:v>1.349581800278981</c:v>
                </c:pt>
                <c:pt idx="213">
                  <c:v>0.9841674832198497</c:v>
                </c:pt>
                <c:pt idx="214">
                  <c:v>0.98919872595741631</c:v>
                </c:pt>
                <c:pt idx="215">
                  <c:v>0.48324066219834372</c:v>
                </c:pt>
                <c:pt idx="216">
                  <c:v>-0.54126411720928413</c:v>
                </c:pt>
                <c:pt idx="217">
                  <c:v>-4.1484035391697191E-2</c:v>
                </c:pt>
                <c:pt idx="218">
                  <c:v>-5.6830393702135343E-2</c:v>
                </c:pt>
                <c:pt idx="219">
                  <c:v>5.29090486949109E-2</c:v>
                </c:pt>
                <c:pt idx="220">
                  <c:v>-0.12273512534470163</c:v>
                </c:pt>
                <c:pt idx="221">
                  <c:v>-0.52220540530056136</c:v>
                </c:pt>
                <c:pt idx="222">
                  <c:v>-1.6611993522657107</c:v>
                </c:pt>
                <c:pt idx="223">
                  <c:v>-1.3383734334498114</c:v>
                </c:pt>
                <c:pt idx="224">
                  <c:v>-1.5983141421509168</c:v>
                </c:pt>
                <c:pt idx="225">
                  <c:v>-1.9530281094542576</c:v>
                </c:pt>
                <c:pt idx="226">
                  <c:v>-1.3276373582091396</c:v>
                </c:pt>
                <c:pt idx="227">
                  <c:v>-0.64373651387434128</c:v>
                </c:pt>
                <c:pt idx="228">
                  <c:v>0.34831677257464416</c:v>
                </c:pt>
                <c:pt idx="229">
                  <c:v>0.41520628804816834</c:v>
                </c:pt>
                <c:pt idx="230">
                  <c:v>2.7845827582904552</c:v>
                </c:pt>
                <c:pt idx="231">
                  <c:v>1.739147877752214</c:v>
                </c:pt>
                <c:pt idx="232">
                  <c:v>1.1031629056118206</c:v>
                </c:pt>
                <c:pt idx="233">
                  <c:v>1.3128655804089455</c:v>
                </c:pt>
                <c:pt idx="234">
                  <c:v>1.6660300252400544</c:v>
                </c:pt>
                <c:pt idx="235">
                  <c:v>1.5625637666006698</c:v>
                </c:pt>
                <c:pt idx="236">
                  <c:v>1.3203771436610601</c:v>
                </c:pt>
                <c:pt idx="237">
                  <c:v>1.0896187826036565</c:v>
                </c:pt>
                <c:pt idx="238">
                  <c:v>0.90154360567331648</c:v>
                </c:pt>
                <c:pt idx="239">
                  <c:v>0.65048890985015784</c:v>
                </c:pt>
                <c:pt idx="240">
                  <c:v>1.2358827450476144</c:v>
                </c:pt>
                <c:pt idx="241">
                  <c:v>0.82819481490096369</c:v>
                </c:pt>
                <c:pt idx="242">
                  <c:v>1.2552931607265074</c:v>
                </c:pt>
                <c:pt idx="243">
                  <c:v>0.61752730714642512</c:v>
                </c:pt>
                <c:pt idx="244">
                  <c:v>-0.82141632038486423</c:v>
                </c:pt>
                <c:pt idx="245">
                  <c:v>-1.1453529698614193</c:v>
                </c:pt>
                <c:pt idx="246">
                  <c:v>-1.5004679915193093</c:v>
                </c:pt>
                <c:pt idx="247">
                  <c:v>-0.11411420279540209</c:v>
                </c:pt>
                <c:pt idx="248">
                  <c:v>-1.4140592124595095</c:v>
                </c:pt>
                <c:pt idx="249">
                  <c:v>-3.2518958765514627</c:v>
                </c:pt>
                <c:pt idx="250">
                  <c:v>-3.1133313477005053</c:v>
                </c:pt>
                <c:pt idx="251">
                  <c:v>-1.4225672771505202</c:v>
                </c:pt>
                <c:pt idx="252">
                  <c:v>-1.0169242319501621</c:v>
                </c:pt>
                <c:pt idx="253">
                  <c:v>-0.53916106006624243</c:v>
                </c:pt>
                <c:pt idx="254">
                  <c:v>9.4723343701302379E-2</c:v>
                </c:pt>
                <c:pt idx="255">
                  <c:v>0.94204320412802744</c:v>
                </c:pt>
                <c:pt idx="256">
                  <c:v>1.3491201060301474</c:v>
                </c:pt>
                <c:pt idx="257">
                  <c:v>1.4866182086618889</c:v>
                </c:pt>
                <c:pt idx="258">
                  <c:v>2.2648998102271856</c:v>
                </c:pt>
                <c:pt idx="259">
                  <c:v>1.8536758635719479</c:v>
                </c:pt>
                <c:pt idx="260">
                  <c:v>1.0270107749880126</c:v>
                </c:pt>
                <c:pt idx="261">
                  <c:v>1.1769328985156504</c:v>
                </c:pt>
                <c:pt idx="262">
                  <c:v>0.31271462316209814</c:v>
                </c:pt>
                <c:pt idx="263">
                  <c:v>0.41161220256867725</c:v>
                </c:pt>
                <c:pt idx="264">
                  <c:v>1.3763469463556197</c:v>
                </c:pt>
                <c:pt idx="265">
                  <c:v>3.0090152936219945</c:v>
                </c:pt>
                <c:pt idx="266">
                  <c:v>2.2521670757323657</c:v>
                </c:pt>
                <c:pt idx="267">
                  <c:v>1.8316061074086405</c:v>
                </c:pt>
                <c:pt idx="268">
                  <c:v>3.9478647448054596</c:v>
                </c:pt>
                <c:pt idx="269">
                  <c:v>1.637056219318801</c:v>
                </c:pt>
                <c:pt idx="270">
                  <c:v>1.830128075852846</c:v>
                </c:pt>
                <c:pt idx="271">
                  <c:v>1.3012673117116083</c:v>
                </c:pt>
                <c:pt idx="272">
                  <c:v>1.3898134841169119</c:v>
                </c:pt>
                <c:pt idx="273">
                  <c:v>1.5667208336662923</c:v>
                </c:pt>
                <c:pt idx="274">
                  <c:v>1.3552833674633178</c:v>
                </c:pt>
                <c:pt idx="275">
                  <c:v>1.6907880349127096</c:v>
                </c:pt>
                <c:pt idx="276">
                  <c:v>2.1899490713708052</c:v>
                </c:pt>
                <c:pt idx="277">
                  <c:v>1.96594986630428</c:v>
                </c:pt>
                <c:pt idx="278">
                  <c:v>1.8784832102124307</c:v>
                </c:pt>
                <c:pt idx="279">
                  <c:v>1.8860811164252664</c:v>
                </c:pt>
                <c:pt idx="280">
                  <c:v>0.45071427938508235</c:v>
                </c:pt>
                <c:pt idx="281">
                  <c:v>0.83380962733025576</c:v>
                </c:pt>
                <c:pt idx="282">
                  <c:v>1.1104600549941266</c:v>
                </c:pt>
                <c:pt idx="283">
                  <c:v>0.65941035137229775</c:v>
                </c:pt>
                <c:pt idx="284">
                  <c:v>0.60425822223428638</c:v>
                </c:pt>
                <c:pt idx="285">
                  <c:v>1.0522260774439647</c:v>
                </c:pt>
                <c:pt idx="286">
                  <c:v>0.72010821212416221</c:v>
                </c:pt>
                <c:pt idx="287">
                  <c:v>1.7584065025326261</c:v>
                </c:pt>
                <c:pt idx="288">
                  <c:v>3.3435310216145981</c:v>
                </c:pt>
                <c:pt idx="289">
                  <c:v>3.3794649589337715</c:v>
                </c:pt>
                <c:pt idx="290">
                  <c:v>2.1591610078088119</c:v>
                </c:pt>
                <c:pt idx="291">
                  <c:v>2.091591049744884</c:v>
                </c:pt>
                <c:pt idx="292">
                  <c:v>1.8654515304624866</c:v>
                </c:pt>
                <c:pt idx="293">
                  <c:v>0.93313607055619108</c:v>
                </c:pt>
                <c:pt idx="294">
                  <c:v>1.2059674076993137</c:v>
                </c:pt>
                <c:pt idx="295">
                  <c:v>0.99416438148069153</c:v>
                </c:pt>
                <c:pt idx="296">
                  <c:v>8.6025854052978884E-2</c:v>
                </c:pt>
                <c:pt idx="297">
                  <c:v>-0.10609074705954036</c:v>
                </c:pt>
                <c:pt idx="298">
                  <c:v>-1.2044641432850065</c:v>
                </c:pt>
                <c:pt idx="299">
                  <c:v>-1.8374226492879151</c:v>
                </c:pt>
                <c:pt idx="300">
                  <c:v>-0.93729678118704263</c:v>
                </c:pt>
                <c:pt idx="301">
                  <c:v>-1.5267020546944858</c:v>
                </c:pt>
                <c:pt idx="302">
                  <c:v>-0.2440731406576136</c:v>
                </c:pt>
                <c:pt idx="303">
                  <c:v>0.59446064738802895</c:v>
                </c:pt>
                <c:pt idx="304">
                  <c:v>0.29865008114601205</c:v>
                </c:pt>
                <c:pt idx="305">
                  <c:v>-3.7445163161739993E-2</c:v>
                </c:pt>
                <c:pt idx="306">
                  <c:v>0.1641371569488484</c:v>
                </c:pt>
                <c:pt idx="307">
                  <c:v>7.4581961067561389E-2</c:v>
                </c:pt>
                <c:pt idx="308">
                  <c:v>0.22830505177381397</c:v>
                </c:pt>
                <c:pt idx="309">
                  <c:v>-0.26660864566781811</c:v>
                </c:pt>
                <c:pt idx="310">
                  <c:v>-1.5675173790587977</c:v>
                </c:pt>
                <c:pt idx="311">
                  <c:v>-3.2364773310305699</c:v>
                </c:pt>
                <c:pt idx="312">
                  <c:v>-1.3610748662013374</c:v>
                </c:pt>
                <c:pt idx="313">
                  <c:v>-0.50384388576690231</c:v>
                </c:pt>
                <c:pt idx="314">
                  <c:v>-0.24335289722264672</c:v>
                </c:pt>
                <c:pt idx="315">
                  <c:v>8.6392934594847884E-2</c:v>
                </c:pt>
                <c:pt idx="316">
                  <c:v>1.072866536597225</c:v>
                </c:pt>
                <c:pt idx="317">
                  <c:v>0.80294498609892284</c:v>
                </c:pt>
                <c:pt idx="318">
                  <c:v>1.0843503559073513</c:v>
                </c:pt>
                <c:pt idx="319">
                  <c:v>1.2383922441665443</c:v>
                </c:pt>
                <c:pt idx="320">
                  <c:v>1.3677642244214514</c:v>
                </c:pt>
                <c:pt idx="321">
                  <c:v>1.5199517686045052</c:v>
                </c:pt>
                <c:pt idx="322">
                  <c:v>1.6441187984221257</c:v>
                </c:pt>
                <c:pt idx="323">
                  <c:v>3.6308277688467903</c:v>
                </c:pt>
                <c:pt idx="324">
                  <c:v>3.8137674095378822</c:v>
                </c:pt>
                <c:pt idx="325">
                  <c:v>2.0205236102306574</c:v>
                </c:pt>
                <c:pt idx="326">
                  <c:v>1.1482839053956821</c:v>
                </c:pt>
                <c:pt idx="327">
                  <c:v>1.4439687445580998</c:v>
                </c:pt>
                <c:pt idx="328">
                  <c:v>0.94187145467999767</c:v>
                </c:pt>
                <c:pt idx="329">
                  <c:v>-9.6664855591035104E-2</c:v>
                </c:pt>
                <c:pt idx="330">
                  <c:v>-0.85752540927667598</c:v>
                </c:pt>
                <c:pt idx="331">
                  <c:v>-0.83006887916782346</c:v>
                </c:pt>
                <c:pt idx="332">
                  <c:v>-0.42725104302920219</c:v>
                </c:pt>
                <c:pt idx="333">
                  <c:v>-2.6960831406218088E-2</c:v>
                </c:pt>
                <c:pt idx="334">
                  <c:v>-0.36920240223456474</c:v>
                </c:pt>
                <c:pt idx="335">
                  <c:v>-1.0360896860168587</c:v>
                </c:pt>
                <c:pt idx="336">
                  <c:v>-1.6689635261552616</c:v>
                </c:pt>
                <c:pt idx="337">
                  <c:v>-1.7746903741627422</c:v>
                </c:pt>
                <c:pt idx="338">
                  <c:v>-1.7385232895724392</c:v>
                </c:pt>
                <c:pt idx="339">
                  <c:v>-1.2247768795493543</c:v>
                </c:pt>
                <c:pt idx="340">
                  <c:v>-1.1494114487941509</c:v>
                </c:pt>
                <c:pt idx="341">
                  <c:v>-1.1601209248696316</c:v>
                </c:pt>
                <c:pt idx="342">
                  <c:v>-1.3856074330408792</c:v>
                </c:pt>
                <c:pt idx="343">
                  <c:v>-0.74908698848796185</c:v>
                </c:pt>
                <c:pt idx="344">
                  <c:v>-0.69515259124203732</c:v>
                </c:pt>
                <c:pt idx="345">
                  <c:v>-0.91185197511984828</c:v>
                </c:pt>
                <c:pt idx="346">
                  <c:v>-1.0431485186386613</c:v>
                </c:pt>
                <c:pt idx="347">
                  <c:v>-1.546168465911181</c:v>
                </c:pt>
                <c:pt idx="348">
                  <c:v>-1.0897288045887252</c:v>
                </c:pt>
                <c:pt idx="349">
                  <c:v>-1.6261671454733275</c:v>
                </c:pt>
                <c:pt idx="350">
                  <c:v>-2.1858149883520013</c:v>
                </c:pt>
                <c:pt idx="351">
                  <c:v>-2.9470880655843681</c:v>
                </c:pt>
                <c:pt idx="352">
                  <c:v>-2.2156077491811415</c:v>
                </c:pt>
                <c:pt idx="353">
                  <c:v>-0.86854865143174609</c:v>
                </c:pt>
                <c:pt idx="354">
                  <c:v>-1.0644979328270652</c:v>
                </c:pt>
                <c:pt idx="355">
                  <c:v>-2.6942443195898744</c:v>
                </c:pt>
                <c:pt idx="356">
                  <c:v>-2.9743979582975832</c:v>
                </c:pt>
                <c:pt idx="357">
                  <c:v>-3.481908620275612</c:v>
                </c:pt>
                <c:pt idx="358">
                  <c:v>-2.0691542202525852</c:v>
                </c:pt>
                <c:pt idx="359">
                  <c:v>-1.839203202490715</c:v>
                </c:pt>
                <c:pt idx="360">
                  <c:v>-1.9038126920127152</c:v>
                </c:pt>
                <c:pt idx="361">
                  <c:v>-1.9342225835805773</c:v>
                </c:pt>
                <c:pt idx="362">
                  <c:v>-1.7498785510235431</c:v>
                </c:pt>
                <c:pt idx="363">
                  <c:v>-1.2196691188256481</c:v>
                </c:pt>
                <c:pt idx="364">
                  <c:v>-0.99396913671954246</c:v>
                </c:pt>
                <c:pt idx="365">
                  <c:v>-0.85742079698608042</c:v>
                </c:pt>
                <c:pt idx="366">
                  <c:v>-0.65165489749378658</c:v>
                </c:pt>
                <c:pt idx="367">
                  <c:v>-0.54789413176615009</c:v>
                </c:pt>
                <c:pt idx="368">
                  <c:v>-0.45331301999934931</c:v>
                </c:pt>
                <c:pt idx="369">
                  <c:v>-0.41662531195434677</c:v>
                </c:pt>
                <c:pt idx="370">
                  <c:v>-0.48227900070675866</c:v>
                </c:pt>
                <c:pt idx="371">
                  <c:v>-0.1397957830115229</c:v>
                </c:pt>
                <c:pt idx="372">
                  <c:v>-0.51013610660675035</c:v>
                </c:pt>
                <c:pt idx="373">
                  <c:v>-0.66662050348698809</c:v>
                </c:pt>
                <c:pt idx="374">
                  <c:v>-0.74459067013944724</c:v>
                </c:pt>
                <c:pt idx="375">
                  <c:v>-1.6304323042102085</c:v>
                </c:pt>
                <c:pt idx="376">
                  <c:v>-3.9293374036858992</c:v>
                </c:pt>
                <c:pt idx="377">
                  <c:v>-2.5927330514912441</c:v>
                </c:pt>
                <c:pt idx="378">
                  <c:v>-2.3598924153757221</c:v>
                </c:pt>
                <c:pt idx="379">
                  <c:v>-2.4013164470387327</c:v>
                </c:pt>
                <c:pt idx="380">
                  <c:v>-2.4041376700026151</c:v>
                </c:pt>
                <c:pt idx="381">
                  <c:v>-0.84062252137037441</c:v>
                </c:pt>
                <c:pt idx="382">
                  <c:v>-0.93845120366601587</c:v>
                </c:pt>
                <c:pt idx="383">
                  <c:v>-0.2799120491883974</c:v>
                </c:pt>
                <c:pt idx="384">
                  <c:v>-9.2764546357443009E-2</c:v>
                </c:pt>
                <c:pt idx="385">
                  <c:v>-0.19649892908226033</c:v>
                </c:pt>
                <c:pt idx="386">
                  <c:v>0.34614711805197884</c:v>
                </c:pt>
                <c:pt idx="387">
                  <c:v>0.54270653636545241</c:v>
                </c:pt>
                <c:pt idx="388">
                  <c:v>0.18318876292918473</c:v>
                </c:pt>
                <c:pt idx="389">
                  <c:v>0.69124210079758674</c:v>
                </c:pt>
                <c:pt idx="390">
                  <c:v>0.61984042503344527</c:v>
                </c:pt>
                <c:pt idx="391">
                  <c:v>1.5500396312301838</c:v>
                </c:pt>
                <c:pt idx="392">
                  <c:v>1.0081059099559082</c:v>
                </c:pt>
                <c:pt idx="393">
                  <c:v>1.2347250851366278</c:v>
                </c:pt>
                <c:pt idx="394">
                  <c:v>2.2142150399125917</c:v>
                </c:pt>
                <c:pt idx="395">
                  <c:v>1.9824883296111588</c:v>
                </c:pt>
                <c:pt idx="396">
                  <c:v>3.3041302850967122</c:v>
                </c:pt>
                <c:pt idx="397">
                  <c:v>2.4183554278123451</c:v>
                </c:pt>
                <c:pt idx="398">
                  <c:v>2.9155708566051648</c:v>
                </c:pt>
                <c:pt idx="399">
                  <c:v>3.2544411183651474</c:v>
                </c:pt>
                <c:pt idx="400">
                  <c:v>2.1242218248030986</c:v>
                </c:pt>
                <c:pt idx="401">
                  <c:v>1.519504208501383</c:v>
                </c:pt>
                <c:pt idx="402">
                  <c:v>0.97674546520779604</c:v>
                </c:pt>
                <c:pt idx="403">
                  <c:v>0.59189296990845941</c:v>
                </c:pt>
                <c:pt idx="404">
                  <c:v>0.25826778842239551</c:v>
                </c:pt>
                <c:pt idx="405">
                  <c:v>0.71310054886973318</c:v>
                </c:pt>
                <c:pt idx="406">
                  <c:v>0.88887053514903369</c:v>
                </c:pt>
                <c:pt idx="407">
                  <c:v>0.76623398714736413</c:v>
                </c:pt>
                <c:pt idx="408">
                  <c:v>1.3091936822641517</c:v>
                </c:pt>
                <c:pt idx="409">
                  <c:v>1.7824531627698479</c:v>
                </c:pt>
                <c:pt idx="410">
                  <c:v>2.3452255595215488</c:v>
                </c:pt>
                <c:pt idx="411">
                  <c:v>1.8942665917634642</c:v>
                </c:pt>
                <c:pt idx="412">
                  <c:v>1.8935073098764021</c:v>
                </c:pt>
                <c:pt idx="413">
                  <c:v>1.1431843880314019</c:v>
                </c:pt>
                <c:pt idx="414">
                  <c:v>1.1230429936634978</c:v>
                </c:pt>
                <c:pt idx="415">
                  <c:v>1.1955043541943116</c:v>
                </c:pt>
                <c:pt idx="416">
                  <c:v>0.23183425395550458</c:v>
                </c:pt>
                <c:pt idx="417">
                  <c:v>0.42503318240580357</c:v>
                </c:pt>
                <c:pt idx="418">
                  <c:v>0.82519508992184343</c:v>
                </c:pt>
                <c:pt idx="419">
                  <c:v>0.51076168747618522</c:v>
                </c:pt>
                <c:pt idx="420">
                  <c:v>0.74500399319864674</c:v>
                </c:pt>
                <c:pt idx="421">
                  <c:v>0.95989329173537397</c:v>
                </c:pt>
                <c:pt idx="422">
                  <c:v>1.2268731766699865</c:v>
                </c:pt>
                <c:pt idx="423">
                  <c:v>2.097459917749144</c:v>
                </c:pt>
                <c:pt idx="424">
                  <c:v>3.8092801122043141</c:v>
                </c:pt>
                <c:pt idx="425">
                  <c:v>5.0215783528884401</c:v>
                </c:pt>
                <c:pt idx="426">
                  <c:v>3.1829245384965303</c:v>
                </c:pt>
                <c:pt idx="427">
                  <c:v>2.8437686084140901</c:v>
                </c:pt>
                <c:pt idx="428">
                  <c:v>2.0435841346928649</c:v>
                </c:pt>
                <c:pt idx="429">
                  <c:v>1.8799705271613922</c:v>
                </c:pt>
                <c:pt idx="430">
                  <c:v>1.7456462148410057</c:v>
                </c:pt>
                <c:pt idx="431">
                  <c:v>1.508332086057091</c:v>
                </c:pt>
                <c:pt idx="432">
                  <c:v>1.1280349413446251</c:v>
                </c:pt>
                <c:pt idx="433">
                  <c:v>1.3807577994955587</c:v>
                </c:pt>
                <c:pt idx="434">
                  <c:v>1.6233573356414113</c:v>
                </c:pt>
                <c:pt idx="435">
                  <c:v>1.6096890418841556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6A-42F5-8143-B487DC14D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809824"/>
        <c:axId val="717807528"/>
      </c:lineChart>
      <c:catAx>
        <c:axId val="717809824"/>
        <c:scaling>
          <c:orientation val="minMax"/>
        </c:scaling>
        <c:delete val="1"/>
        <c:axPos val="b"/>
        <c:majorTickMark val="none"/>
        <c:minorTickMark val="none"/>
        <c:tickLblPos val="nextTo"/>
        <c:crossAx val="717807528"/>
        <c:crosses val="autoZero"/>
        <c:auto val="1"/>
        <c:lblAlgn val="ctr"/>
        <c:lblOffset val="100"/>
        <c:noMultiLvlLbl val="0"/>
      </c:catAx>
      <c:valAx>
        <c:axId val="71780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780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Média</a:t>
            </a:r>
            <a:r>
              <a:rPr lang="en-US" b="1" baseline="0"/>
              <a:t> de 15 dias - BTC/ETH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e Short'!$F$17:$F$27</c:f>
              <c:strCache>
                <c:ptCount val="1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'Long e Short'!$F$28:$F$464</c:f>
              <c:numCache>
                <c:formatCode>General</c:formatCode>
                <c:ptCount val="437"/>
                <c:pt idx="0">
                  <c:v>4.5123477910506455</c:v>
                </c:pt>
                <c:pt idx="1">
                  <c:v>4.4916876700413031</c:v>
                </c:pt>
                <c:pt idx="2">
                  <c:v>4.4782884374222967</c:v>
                </c:pt>
                <c:pt idx="3">
                  <c:v>4.4664424263257176</c:v>
                </c:pt>
                <c:pt idx="4">
                  <c:v>4.4558907551770695</c:v>
                </c:pt>
                <c:pt idx="5">
                  <c:v>4.4522744758250825</c:v>
                </c:pt>
                <c:pt idx="6">
                  <c:v>4.4481476440105725</c:v>
                </c:pt>
                <c:pt idx="7">
                  <c:v>4.4446125226746158</c:v>
                </c:pt>
                <c:pt idx="8">
                  <c:v>4.4418115120223112</c:v>
                </c:pt>
                <c:pt idx="9">
                  <c:v>4.4417069929102224</c:v>
                </c:pt>
                <c:pt idx="10">
                  <c:v>4.4469881381057919</c:v>
                </c:pt>
                <c:pt idx="11">
                  <c:v>4.4512880502689685</c:v>
                </c:pt>
                <c:pt idx="12">
                  <c:v>4.4527072827962231</c:v>
                </c:pt>
                <c:pt idx="13">
                  <c:v>4.4549880411730802</c:v>
                </c:pt>
                <c:pt idx="14">
                  <c:v>4.457692034170333</c:v>
                </c:pt>
                <c:pt idx="15">
                  <c:v>4.460588768515791</c:v>
                </c:pt>
                <c:pt idx="16">
                  <c:v>4.4624439279508703</c:v>
                </c:pt>
                <c:pt idx="17">
                  <c:v>4.4668808156945348</c:v>
                </c:pt>
                <c:pt idx="18">
                  <c:v>4.471479138586556</c:v>
                </c:pt>
                <c:pt idx="19">
                  <c:v>4.4765864054257376</c:v>
                </c:pt>
                <c:pt idx="20">
                  <c:v>4.4809087061748132</c:v>
                </c:pt>
                <c:pt idx="21">
                  <c:v>4.4835597561872005</c:v>
                </c:pt>
                <c:pt idx="22">
                  <c:v>4.4893846344270436</c:v>
                </c:pt>
                <c:pt idx="23">
                  <c:v>4.4954332767358638</c:v>
                </c:pt>
                <c:pt idx="24">
                  <c:v>4.4993282807440016</c:v>
                </c:pt>
                <c:pt idx="25">
                  <c:v>4.5006327624106088</c:v>
                </c:pt>
                <c:pt idx="26">
                  <c:v>4.5013791724870735</c:v>
                </c:pt>
                <c:pt idx="27">
                  <c:v>4.5021189415797256</c:v>
                </c:pt>
                <c:pt idx="28">
                  <c:v>4.5025384206376522</c:v>
                </c:pt>
                <c:pt idx="29">
                  <c:v>4.4953503763341223</c:v>
                </c:pt>
                <c:pt idx="30">
                  <c:v>4.4860498070023329</c:v>
                </c:pt>
                <c:pt idx="31">
                  <c:v>4.4771509243047536</c:v>
                </c:pt>
                <c:pt idx="32">
                  <c:v>4.4692992310404822</c:v>
                </c:pt>
                <c:pt idx="33">
                  <c:v>4.4616558888878757</c:v>
                </c:pt>
                <c:pt idx="34">
                  <c:v>4.4550677068611026</c:v>
                </c:pt>
                <c:pt idx="35">
                  <c:v>4.4535430193852958</c:v>
                </c:pt>
                <c:pt idx="36">
                  <c:v>4.4518816730770014</c:v>
                </c:pt>
                <c:pt idx="37">
                  <c:v>4.4493300540641094</c:v>
                </c:pt>
                <c:pt idx="38">
                  <c:v>4.4473816917912936</c:v>
                </c:pt>
                <c:pt idx="39">
                  <c:v>4.4474035776900802</c:v>
                </c:pt>
                <c:pt idx="40">
                  <c:v>4.4453246171151966</c:v>
                </c:pt>
                <c:pt idx="41">
                  <c:v>4.4394754318859286</c:v>
                </c:pt>
                <c:pt idx="42">
                  <c:v>4.430341373759271</c:v>
                </c:pt>
                <c:pt idx="43">
                  <c:v>4.419816066126697</c:v>
                </c:pt>
                <c:pt idx="44">
                  <c:v>4.4131064549940131</c:v>
                </c:pt>
                <c:pt idx="45">
                  <c:v>4.4019408048578645</c:v>
                </c:pt>
                <c:pt idx="46">
                  <c:v>4.3889034590577287</c:v>
                </c:pt>
                <c:pt idx="47">
                  <c:v>4.3763134656850351</c:v>
                </c:pt>
                <c:pt idx="48">
                  <c:v>4.3612134844229216</c:v>
                </c:pt>
                <c:pt idx="49">
                  <c:v>4.3458903849789694</c:v>
                </c:pt>
                <c:pt idx="50">
                  <c:v>4.3259756377474332</c:v>
                </c:pt>
                <c:pt idx="51">
                  <c:v>4.3102642822271822</c:v>
                </c:pt>
                <c:pt idx="52">
                  <c:v>4.2915896256545505</c:v>
                </c:pt>
                <c:pt idx="53">
                  <c:v>4.2625580567008852</c:v>
                </c:pt>
                <c:pt idx="54">
                  <c:v>4.2295070645674331</c:v>
                </c:pt>
                <c:pt idx="55">
                  <c:v>4.1977051394569669</c:v>
                </c:pt>
                <c:pt idx="56">
                  <c:v>4.156532054340305</c:v>
                </c:pt>
                <c:pt idx="57">
                  <c:v>4.1182592959086781</c:v>
                </c:pt>
                <c:pt idx="58">
                  <c:v>4.0695258154870748</c:v>
                </c:pt>
                <c:pt idx="59">
                  <c:v>4.0026482621734436</c:v>
                </c:pt>
                <c:pt idx="60">
                  <c:v>3.9346391620582257</c:v>
                </c:pt>
                <c:pt idx="61">
                  <c:v>3.8783059063001888</c:v>
                </c:pt>
                <c:pt idx="62">
                  <c:v>3.807060144777433</c:v>
                </c:pt>
                <c:pt idx="63">
                  <c:v>3.7414764557966635</c:v>
                </c:pt>
                <c:pt idx="64">
                  <c:v>3.6804858953599227</c:v>
                </c:pt>
                <c:pt idx="65">
                  <c:v>3.6166702633496426</c:v>
                </c:pt>
                <c:pt idx="66">
                  <c:v>3.5455255797307066</c:v>
                </c:pt>
                <c:pt idx="67">
                  <c:v>3.4558151769832155</c:v>
                </c:pt>
                <c:pt idx="68">
                  <c:v>3.3818928240875223</c:v>
                </c:pt>
                <c:pt idx="69">
                  <c:v>3.3116689181049122</c:v>
                </c:pt>
                <c:pt idx="70">
                  <c:v>3.2511669834521228</c:v>
                </c:pt>
                <c:pt idx="71">
                  <c:v>3.2019003195692255</c:v>
                </c:pt>
                <c:pt idx="72">
                  <c:v>3.1491864317871512</c:v>
                </c:pt>
                <c:pt idx="73">
                  <c:v>3.110378318414599</c:v>
                </c:pt>
                <c:pt idx="74">
                  <c:v>3.0986579694295471</c:v>
                </c:pt>
                <c:pt idx="75">
                  <c:v>3.091861126218665</c:v>
                </c:pt>
                <c:pt idx="76">
                  <c:v>3.0772095552965046</c:v>
                </c:pt>
                <c:pt idx="77">
                  <c:v>3.0837813401308223</c:v>
                </c:pt>
                <c:pt idx="78">
                  <c:v>3.0866332351881329</c:v>
                </c:pt>
                <c:pt idx="79">
                  <c:v>3.0837410199230955</c:v>
                </c:pt>
                <c:pt idx="80">
                  <c:v>3.0902631653850139</c:v>
                </c:pt>
                <c:pt idx="81">
                  <c:v>3.1014540519846223</c:v>
                </c:pt>
                <c:pt idx="82">
                  <c:v>3.1297469640840516</c:v>
                </c:pt>
                <c:pt idx="83">
                  <c:v>3.1542646193278148</c:v>
                </c:pt>
                <c:pt idx="84">
                  <c:v>3.178512786984582</c:v>
                </c:pt>
                <c:pt idx="85">
                  <c:v>3.196591645432032</c:v>
                </c:pt>
                <c:pt idx="86">
                  <c:v>3.2118873278154831</c:v>
                </c:pt>
                <c:pt idx="87">
                  <c:v>3.2234583340919714</c:v>
                </c:pt>
                <c:pt idx="88">
                  <c:v>3.2374673897597694</c:v>
                </c:pt>
                <c:pt idx="89">
                  <c:v>3.2440267129114555</c:v>
                </c:pt>
                <c:pt idx="90">
                  <c:v>3.2522486538629312</c:v>
                </c:pt>
                <c:pt idx="91">
                  <c:v>3.2585261718517571</c:v>
                </c:pt>
                <c:pt idx="92">
                  <c:v>3.253639328343644</c:v>
                </c:pt>
                <c:pt idx="93">
                  <c:v>3.2525972430012189</c:v>
                </c:pt>
                <c:pt idx="94">
                  <c:v>3.2526763471145883</c:v>
                </c:pt>
                <c:pt idx="95">
                  <c:v>3.2480998680381501</c:v>
                </c:pt>
                <c:pt idx="96">
                  <c:v>3.2419830009837254</c:v>
                </c:pt>
                <c:pt idx="97">
                  <c:v>3.2387035683736447</c:v>
                </c:pt>
                <c:pt idx="98">
                  <c:v>3.2322572682801662</c:v>
                </c:pt>
                <c:pt idx="99">
                  <c:v>3.226713822380689</c:v>
                </c:pt>
                <c:pt idx="100">
                  <c:v>3.2177065763001389</c:v>
                </c:pt>
                <c:pt idx="101">
                  <c:v>3.2035330174840277</c:v>
                </c:pt>
                <c:pt idx="102">
                  <c:v>3.1882217004353617</c:v>
                </c:pt>
                <c:pt idx="103">
                  <c:v>3.1714760335851704</c:v>
                </c:pt>
                <c:pt idx="104">
                  <c:v>3.1491974581765283</c:v>
                </c:pt>
                <c:pt idx="105">
                  <c:v>3.1318129378622408</c:v>
                </c:pt>
                <c:pt idx="106">
                  <c:v>3.1134869297937429</c:v>
                </c:pt>
                <c:pt idx="107">
                  <c:v>3.0970245746058387</c:v>
                </c:pt>
                <c:pt idx="108">
                  <c:v>3.0670902153202553</c:v>
                </c:pt>
                <c:pt idx="109">
                  <c:v>3.0404514710544595</c:v>
                </c:pt>
                <c:pt idx="110">
                  <c:v>3.0107369668127766</c:v>
                </c:pt>
                <c:pt idx="111">
                  <c:v>2.9835843830480524</c:v>
                </c:pt>
                <c:pt idx="112">
                  <c:v>2.9647016883838737</c:v>
                </c:pt>
                <c:pt idx="113">
                  <c:v>2.9487941449842681</c:v>
                </c:pt>
                <c:pt idx="114">
                  <c:v>2.9339293641969304</c:v>
                </c:pt>
                <c:pt idx="115">
                  <c:v>2.9230558709792782</c:v>
                </c:pt>
                <c:pt idx="116">
                  <c:v>2.9190472392347853</c:v>
                </c:pt>
                <c:pt idx="117">
                  <c:v>2.9246164516667807</c:v>
                </c:pt>
                <c:pt idx="118">
                  <c:v>2.9275592113074871</c:v>
                </c:pt>
                <c:pt idx="119">
                  <c:v>2.9347722825995843</c:v>
                </c:pt>
                <c:pt idx="120">
                  <c:v>2.9396140939193329</c:v>
                </c:pt>
                <c:pt idx="121">
                  <c:v>2.9457445962986273</c:v>
                </c:pt>
                <c:pt idx="122">
                  <c:v>2.9486262534029044</c:v>
                </c:pt>
                <c:pt idx="123">
                  <c:v>2.9469902423564105</c:v>
                </c:pt>
                <c:pt idx="124">
                  <c:v>2.9464157391673069</c:v>
                </c:pt>
                <c:pt idx="125">
                  <c:v>2.9348146245887432</c:v>
                </c:pt>
                <c:pt idx="126">
                  <c:v>2.9184987375304052</c:v>
                </c:pt>
                <c:pt idx="127">
                  <c:v>2.8945665991947531</c:v>
                </c:pt>
                <c:pt idx="128">
                  <c:v>2.8666775675389875</c:v>
                </c:pt>
                <c:pt idx="129">
                  <c:v>2.8385915636332921</c:v>
                </c:pt>
                <c:pt idx="130">
                  <c:v>2.8120135042007854</c:v>
                </c:pt>
                <c:pt idx="131">
                  <c:v>2.784241337890164</c:v>
                </c:pt>
                <c:pt idx="132">
                  <c:v>2.7531516840789316</c:v>
                </c:pt>
                <c:pt idx="133">
                  <c:v>2.7161836234751431</c:v>
                </c:pt>
                <c:pt idx="134">
                  <c:v>2.6698287040298792</c:v>
                </c:pt>
                <c:pt idx="135">
                  <c:v>2.6230370985014138</c:v>
                </c:pt>
                <c:pt idx="136">
                  <c:v>2.5799961442429344</c:v>
                </c:pt>
                <c:pt idx="137">
                  <c:v>2.5423939280610521</c:v>
                </c:pt>
                <c:pt idx="138">
                  <c:v>2.5202520082874713</c:v>
                </c:pt>
                <c:pt idx="139">
                  <c:v>2.4880107802395934</c:v>
                </c:pt>
                <c:pt idx="140">
                  <c:v>2.4717883309886228</c:v>
                </c:pt>
                <c:pt idx="141">
                  <c:v>2.4574580981081291</c:v>
                </c:pt>
                <c:pt idx="142">
                  <c:v>2.4416100148100002</c:v>
                </c:pt>
                <c:pt idx="143">
                  <c:v>2.4292972265199344</c:v>
                </c:pt>
                <c:pt idx="144">
                  <c:v>2.4106369768604097</c:v>
                </c:pt>
                <c:pt idx="145">
                  <c:v>2.3786041150586983</c:v>
                </c:pt>
                <c:pt idx="146">
                  <c:v>2.3512991627463724</c:v>
                </c:pt>
                <c:pt idx="147">
                  <c:v>2.3081275809219353</c:v>
                </c:pt>
                <c:pt idx="148">
                  <c:v>2.2742860677442467</c:v>
                </c:pt>
                <c:pt idx="149">
                  <c:v>2.2547667868533763</c:v>
                </c:pt>
                <c:pt idx="150">
                  <c:v>2.2309149902230851</c:v>
                </c:pt>
                <c:pt idx="151">
                  <c:v>2.2011225818008873</c:v>
                </c:pt>
                <c:pt idx="152">
                  <c:v>2.1712760957026349</c:v>
                </c:pt>
                <c:pt idx="153">
                  <c:v>2.1404449343175598</c:v>
                </c:pt>
                <c:pt idx="154">
                  <c:v>2.1169823001047234</c:v>
                </c:pt>
                <c:pt idx="155">
                  <c:v>2.0954451456543617</c:v>
                </c:pt>
                <c:pt idx="156">
                  <c:v>2.0763112026086814</c:v>
                </c:pt>
                <c:pt idx="157">
                  <c:v>2.0606022790390455</c:v>
                </c:pt>
                <c:pt idx="158">
                  <c:v>2.042449121182274</c:v>
                </c:pt>
                <c:pt idx="159">
                  <c:v>2.0304647739058628</c:v>
                </c:pt>
                <c:pt idx="160">
                  <c:v>2.0330036031110281</c:v>
                </c:pt>
                <c:pt idx="161">
                  <c:v>2.0388376893254208</c:v>
                </c:pt>
                <c:pt idx="162">
                  <c:v>2.0593099170379356</c:v>
                </c:pt>
                <c:pt idx="163">
                  <c:v>2.0689458269246948</c:v>
                </c:pt>
                <c:pt idx="164">
                  <c:v>2.0818989259869709</c:v>
                </c:pt>
                <c:pt idx="165">
                  <c:v>2.0968416563438224</c:v>
                </c:pt>
                <c:pt idx="166">
                  <c:v>2.1152174742578178</c:v>
                </c:pt>
                <c:pt idx="167">
                  <c:v>2.1290215234629164</c:v>
                </c:pt>
                <c:pt idx="168">
                  <c:v>2.1459946181364136</c:v>
                </c:pt>
                <c:pt idx="169">
                  <c:v>2.1652061532387497</c:v>
                </c:pt>
                <c:pt idx="170">
                  <c:v>2.1798321749751279</c:v>
                </c:pt>
                <c:pt idx="171">
                  <c:v>2.1919433230279015</c:v>
                </c:pt>
                <c:pt idx="172">
                  <c:v>2.2067591764229886</c:v>
                </c:pt>
                <c:pt idx="173">
                  <c:v>2.222007674433522</c:v>
                </c:pt>
                <c:pt idx="174">
                  <c:v>2.2369427041112493</c:v>
                </c:pt>
                <c:pt idx="175">
                  <c:v>2.2535595878940624</c:v>
                </c:pt>
                <c:pt idx="176">
                  <c:v>2.2694755805327644</c:v>
                </c:pt>
                <c:pt idx="177">
                  <c:v>2.2801377626626498</c:v>
                </c:pt>
                <c:pt idx="178">
                  <c:v>2.302849039193819</c:v>
                </c:pt>
                <c:pt idx="179">
                  <c:v>2.3201453020261136</c:v>
                </c:pt>
                <c:pt idx="180">
                  <c:v>2.3388570002838893</c:v>
                </c:pt>
                <c:pt idx="181">
                  <c:v>2.3577333128140787</c:v>
                </c:pt>
                <c:pt idx="182">
                  <c:v>2.3764980467102825</c:v>
                </c:pt>
                <c:pt idx="183">
                  <c:v>2.3830352869789553</c:v>
                </c:pt>
                <c:pt idx="184">
                  <c:v>2.3949325882985666</c:v>
                </c:pt>
                <c:pt idx="185">
                  <c:v>2.4114144226275362</c:v>
                </c:pt>
                <c:pt idx="186">
                  <c:v>2.4268968795245969</c:v>
                </c:pt>
                <c:pt idx="187">
                  <c:v>2.437891438565067</c:v>
                </c:pt>
                <c:pt idx="188">
                  <c:v>2.4478870034207838</c:v>
                </c:pt>
                <c:pt idx="189">
                  <c:v>2.4577271939077856</c:v>
                </c:pt>
                <c:pt idx="190">
                  <c:v>2.4641315435539455</c:v>
                </c:pt>
                <c:pt idx="191">
                  <c:v>2.4658901655389949</c:v>
                </c:pt>
                <c:pt idx="192">
                  <c:v>2.4802750459905791</c:v>
                </c:pt>
                <c:pt idx="193">
                  <c:v>2.4968368489995116</c:v>
                </c:pt>
                <c:pt idx="194">
                  <c:v>2.5072862080978155</c:v>
                </c:pt>
                <c:pt idx="195">
                  <c:v>2.5200155445227641</c:v>
                </c:pt>
                <c:pt idx="196">
                  <c:v>2.5300808228392859</c:v>
                </c:pt>
                <c:pt idx="197">
                  <c:v>2.5324240231767021</c:v>
                </c:pt>
                <c:pt idx="198">
                  <c:v>2.5456697056708064</c:v>
                </c:pt>
                <c:pt idx="199">
                  <c:v>2.5503214228984961</c:v>
                </c:pt>
                <c:pt idx="200">
                  <c:v>2.5523601591565686</c:v>
                </c:pt>
                <c:pt idx="201">
                  <c:v>2.5550107425152038</c:v>
                </c:pt>
                <c:pt idx="202">
                  <c:v>2.5547278209864817</c:v>
                </c:pt>
                <c:pt idx="203">
                  <c:v>2.5577618727682681</c:v>
                </c:pt>
                <c:pt idx="204">
                  <c:v>2.5539482550295314</c:v>
                </c:pt>
                <c:pt idx="205">
                  <c:v>2.5468658155305959</c:v>
                </c:pt>
                <c:pt idx="206">
                  <c:v>2.5418091615885898</c:v>
                </c:pt>
                <c:pt idx="207">
                  <c:v>2.5345527672411716</c:v>
                </c:pt>
                <c:pt idx="208">
                  <c:v>2.5247974925451451</c:v>
                </c:pt>
                <c:pt idx="209">
                  <c:v>2.5274715175707825</c:v>
                </c:pt>
                <c:pt idx="210">
                  <c:v>2.5293821186587646</c:v>
                </c:pt>
                <c:pt idx="211">
                  <c:v>2.5307495448502513</c:v>
                </c:pt>
                <c:pt idx="212">
                  <c:v>2.5431434132353488</c:v>
                </c:pt>
                <c:pt idx="213">
                  <c:v>2.5524319739114607</c:v>
                </c:pt>
                <c:pt idx="214">
                  <c:v>2.5604891460752146</c:v>
                </c:pt>
                <c:pt idx="215">
                  <c:v>2.566397416096994</c:v>
                </c:pt>
                <c:pt idx="216">
                  <c:v>2.5704045650052687</c:v>
                </c:pt>
                <c:pt idx="217">
                  <c:v>2.5715270830363886</c:v>
                </c:pt>
                <c:pt idx="218">
                  <c:v>2.5737733483810854</c:v>
                </c:pt>
                <c:pt idx="219">
                  <c:v>2.581929594778102</c:v>
                </c:pt>
                <c:pt idx="220">
                  <c:v>2.5923517422127689</c:v>
                </c:pt>
                <c:pt idx="221">
                  <c:v>2.6016542065194361</c:v>
                </c:pt>
                <c:pt idx="222">
                  <c:v>2.6083596372330478</c:v>
                </c:pt>
                <c:pt idx="223">
                  <c:v>2.607641304471052</c:v>
                </c:pt>
                <c:pt idx="224">
                  <c:v>2.6023959534097969</c:v>
                </c:pt>
                <c:pt idx="225">
                  <c:v>2.5916656851558928</c:v>
                </c:pt>
                <c:pt idx="226">
                  <c:v>2.5786163318889548</c:v>
                </c:pt>
                <c:pt idx="227">
                  <c:v>2.5667483940671989</c:v>
                </c:pt>
                <c:pt idx="228">
                  <c:v>2.5583727504667175</c:v>
                </c:pt>
                <c:pt idx="229">
                  <c:v>2.5541266362758166</c:v>
                </c:pt>
                <c:pt idx="230">
                  <c:v>2.5489754215676483</c:v>
                </c:pt>
                <c:pt idx="231">
                  <c:v>2.5517457684444129</c:v>
                </c:pt>
                <c:pt idx="232">
                  <c:v>2.5589423974030074</c:v>
                </c:pt>
                <c:pt idx="233">
                  <c:v>2.5617850947468361</c:v>
                </c:pt>
                <c:pt idx="234">
                  <c:v>2.5655724423940431</c:v>
                </c:pt>
                <c:pt idx="235">
                  <c:v>2.5698529707175761</c:v>
                </c:pt>
                <c:pt idx="236">
                  <c:v>2.574746120271854</c:v>
                </c:pt>
                <c:pt idx="237">
                  <c:v>2.5804111724716416</c:v>
                </c:pt>
                <c:pt idx="238">
                  <c:v>2.5889228355445422</c:v>
                </c:pt>
                <c:pt idx="239">
                  <c:v>2.5962444779728622</c:v>
                </c:pt>
                <c:pt idx="240">
                  <c:v>2.6045862133504434</c:v>
                </c:pt>
                <c:pt idx="241">
                  <c:v>2.617801259047932</c:v>
                </c:pt>
                <c:pt idx="242">
                  <c:v>2.6284660971797082</c:v>
                </c:pt>
                <c:pt idx="243">
                  <c:v>2.6383193402668907</c:v>
                </c:pt>
                <c:pt idx="244">
                  <c:v>2.6437832429836803</c:v>
                </c:pt>
                <c:pt idx="245">
                  <c:v>2.6470347071816844</c:v>
                </c:pt>
                <c:pt idx="246">
                  <c:v>2.6451264091075899</c:v>
                </c:pt>
                <c:pt idx="247">
                  <c:v>2.6442795374309225</c:v>
                </c:pt>
                <c:pt idx="248">
                  <c:v>2.6463830917052094</c:v>
                </c:pt>
                <c:pt idx="249">
                  <c:v>2.6459765064728753</c:v>
                </c:pt>
                <c:pt idx="250">
                  <c:v>2.6413792288034879</c:v>
                </c:pt>
                <c:pt idx="251">
                  <c:v>2.6350335321344116</c:v>
                </c:pt>
                <c:pt idx="252">
                  <c:v>2.6307032567415889</c:v>
                </c:pt>
                <c:pt idx="253">
                  <c:v>2.6271553367176503</c:v>
                </c:pt>
                <c:pt idx="254">
                  <c:v>2.6246518327818222</c:v>
                </c:pt>
                <c:pt idx="255">
                  <c:v>2.6240324730621425</c:v>
                </c:pt>
                <c:pt idx="256">
                  <c:v>2.622620532569476</c:v>
                </c:pt>
                <c:pt idx="257">
                  <c:v>2.6230666672852254</c:v>
                </c:pt>
                <c:pt idx="258">
                  <c:v>2.6226472778322454</c:v>
                </c:pt>
                <c:pt idx="259">
                  <c:v>2.6252069097813324</c:v>
                </c:pt>
                <c:pt idx="260">
                  <c:v>2.6299730641231691</c:v>
                </c:pt>
                <c:pt idx="261">
                  <c:v>2.6331156301762877</c:v>
                </c:pt>
                <c:pt idx="262">
                  <c:v>2.6376449002594407</c:v>
                </c:pt>
                <c:pt idx="263">
                  <c:v>2.6382722516972579</c:v>
                </c:pt>
                <c:pt idx="264">
                  <c:v>2.6407412177127365</c:v>
                </c:pt>
                <c:pt idx="265">
                  <c:v>2.648670051974825</c:v>
                </c:pt>
                <c:pt idx="266">
                  <c:v>2.663087161471108</c:v>
                </c:pt>
                <c:pt idx="267">
                  <c:v>2.6751747058738284</c:v>
                </c:pt>
                <c:pt idx="268">
                  <c:v>2.6865873235176596</c:v>
                </c:pt>
                <c:pt idx="269">
                  <c:v>2.7050625337669141</c:v>
                </c:pt>
                <c:pt idx="270">
                  <c:v>2.7175745169082903</c:v>
                </c:pt>
                <c:pt idx="271">
                  <c:v>2.7301269112550557</c:v>
                </c:pt>
                <c:pt idx="272">
                  <c:v>2.7408311088132389</c:v>
                </c:pt>
                <c:pt idx="273">
                  <c:v>2.7524634450554184</c:v>
                </c:pt>
                <c:pt idx="274">
                  <c:v>2.7644043269340366</c:v>
                </c:pt>
                <c:pt idx="275">
                  <c:v>2.776628035569177</c:v>
                </c:pt>
                <c:pt idx="276">
                  <c:v>2.7932071384831474</c:v>
                </c:pt>
                <c:pt idx="277">
                  <c:v>2.8133351370672615</c:v>
                </c:pt>
                <c:pt idx="278">
                  <c:v>2.8365284502053032</c:v>
                </c:pt>
                <c:pt idx="279">
                  <c:v>2.8603933864437208</c:v>
                </c:pt>
                <c:pt idx="280">
                  <c:v>2.8824767087543068</c:v>
                </c:pt>
                <c:pt idx="281">
                  <c:v>2.8921605655587501</c:v>
                </c:pt>
                <c:pt idx="282">
                  <c:v>2.905036288378922</c:v>
                </c:pt>
                <c:pt idx="283">
                  <c:v>2.9201392457319382</c:v>
                </c:pt>
                <c:pt idx="284">
                  <c:v>2.9256599331253144</c:v>
                </c:pt>
                <c:pt idx="285">
                  <c:v>2.9359506387268741</c:v>
                </c:pt>
                <c:pt idx="286">
                  <c:v>2.9467473719131991</c:v>
                </c:pt>
                <c:pt idx="287">
                  <c:v>2.9578223483625616</c:v>
                </c:pt>
                <c:pt idx="288">
                  <c:v>2.9718340083598807</c:v>
                </c:pt>
                <c:pt idx="289">
                  <c:v>2.9900685167906524</c:v>
                </c:pt>
                <c:pt idx="290">
                  <c:v>3.0119210971281021</c:v>
                </c:pt>
                <c:pt idx="291">
                  <c:v>3.0290521193343651</c:v>
                </c:pt>
                <c:pt idx="292">
                  <c:v>3.0436192145894276</c:v>
                </c:pt>
                <c:pt idx="293">
                  <c:v>3.0581885034198497</c:v>
                </c:pt>
                <c:pt idx="294">
                  <c:v>3.0674957867270836</c:v>
                </c:pt>
                <c:pt idx="295">
                  <c:v>3.0782714871287462</c:v>
                </c:pt>
                <c:pt idx="296">
                  <c:v>3.0958459451193772</c:v>
                </c:pt>
                <c:pt idx="297">
                  <c:v>3.1052808065767352</c:v>
                </c:pt>
                <c:pt idx="298">
                  <c:v>3.1120384337111044</c:v>
                </c:pt>
                <c:pt idx="299">
                  <c:v>3.1142845385607933</c:v>
                </c:pt>
                <c:pt idx="300">
                  <c:v>3.1131333514690085</c:v>
                </c:pt>
                <c:pt idx="301">
                  <c:v>3.1145909227048363</c:v>
                </c:pt>
                <c:pt idx="302">
                  <c:v>3.1136812030401297</c:v>
                </c:pt>
                <c:pt idx="303">
                  <c:v>3.1159918497448897</c:v>
                </c:pt>
                <c:pt idx="304">
                  <c:v>3.1173115530719291</c:v>
                </c:pt>
                <c:pt idx="305">
                  <c:v>3.1132836773934227</c:v>
                </c:pt>
                <c:pt idx="306">
                  <c:v>3.1087946321512212</c:v>
                </c:pt>
                <c:pt idx="307">
                  <c:v>3.1034404293712488</c:v>
                </c:pt>
                <c:pt idx="308">
                  <c:v>3.0962246474324315</c:v>
                </c:pt>
                <c:pt idx="309">
                  <c:v>3.0935153939471856</c:v>
                </c:pt>
                <c:pt idx="310">
                  <c:v>3.0855534347850457</c:v>
                </c:pt>
                <c:pt idx="311">
                  <c:v>3.0717868050361572</c:v>
                </c:pt>
                <c:pt idx="312">
                  <c:v>3.0552757225586058</c:v>
                </c:pt>
                <c:pt idx="313">
                  <c:v>3.0448565720388174</c:v>
                </c:pt>
                <c:pt idx="314">
                  <c:v>3.0446975633166917</c:v>
                </c:pt>
                <c:pt idx="315">
                  <c:v>3.0493710998867902</c:v>
                </c:pt>
                <c:pt idx="316">
                  <c:v>3.0512451481453642</c:v>
                </c:pt>
                <c:pt idx="317">
                  <c:v>3.0621923244646987</c:v>
                </c:pt>
                <c:pt idx="318">
                  <c:v>3.0648797654773059</c:v>
                </c:pt>
                <c:pt idx="319">
                  <c:v>3.0643667635466563</c:v>
                </c:pt>
                <c:pt idx="320">
                  <c:v>3.0663249489947471</c:v>
                </c:pt>
                <c:pt idx="321">
                  <c:v>3.0716354359589855</c:v>
                </c:pt>
                <c:pt idx="322">
                  <c:v>3.0778764514521413</c:v>
                </c:pt>
                <c:pt idx="323">
                  <c:v>3.0869084674361047</c:v>
                </c:pt>
                <c:pt idx="324">
                  <c:v>3.1118481875360682</c:v>
                </c:pt>
                <c:pt idx="325">
                  <c:v>3.152832965595425</c:v>
                </c:pt>
                <c:pt idx="326">
                  <c:v>3.1928602337702556</c:v>
                </c:pt>
                <c:pt idx="327">
                  <c:v>3.2330339789780802</c:v>
                </c:pt>
                <c:pt idx="328">
                  <c:v>3.2740216531852329</c:v>
                </c:pt>
                <c:pt idx="329">
                  <c:v>3.3061640542629136</c:v>
                </c:pt>
                <c:pt idx="330">
                  <c:v>3.3236830314298276</c:v>
                </c:pt>
                <c:pt idx="331">
                  <c:v>3.3301533568989852</c:v>
                </c:pt>
                <c:pt idx="332">
                  <c:v>3.3320521291015468</c:v>
                </c:pt>
                <c:pt idx="333">
                  <c:v>3.3400222832609212</c:v>
                </c:pt>
                <c:pt idx="334">
                  <c:v>3.3516315760949262</c:v>
                </c:pt>
                <c:pt idx="335">
                  <c:v>3.3592159651995197</c:v>
                </c:pt>
                <c:pt idx="336">
                  <c:v>3.3588568357129818</c:v>
                </c:pt>
                <c:pt idx="337">
                  <c:v>3.3495355682427257</c:v>
                </c:pt>
                <c:pt idx="338">
                  <c:v>3.3350886072793391</c:v>
                </c:pt>
                <c:pt idx="339">
                  <c:v>3.3020106907838502</c:v>
                </c:pt>
                <c:pt idx="340">
                  <c:v>3.2589415324240663</c:v>
                </c:pt>
                <c:pt idx="341">
                  <c:v>3.2227942265361387</c:v>
                </c:pt>
                <c:pt idx="342">
                  <c:v>3.1932568243206885</c:v>
                </c:pt>
                <c:pt idx="343">
                  <c:v>3.1533187065976565</c:v>
                </c:pt>
                <c:pt idx="344">
                  <c:v>3.1238874344053533</c:v>
                </c:pt>
                <c:pt idx="345">
                  <c:v>3.1074198609690153</c:v>
                </c:pt>
                <c:pt idx="346">
                  <c:v>3.097279750926266</c:v>
                </c:pt>
                <c:pt idx="347">
                  <c:v>3.084059728334132</c:v>
                </c:pt>
                <c:pt idx="348">
                  <c:v>3.0605000893972787</c:v>
                </c:pt>
                <c:pt idx="349">
                  <c:v>3.0335014682703187</c:v>
                </c:pt>
                <c:pt idx="350">
                  <c:v>3.0061082556829679</c:v>
                </c:pt>
                <c:pt idx="351">
                  <c:v>2.9832041342405677</c:v>
                </c:pt>
                <c:pt idx="352">
                  <c:v>2.9633106053880476</c:v>
                </c:pt>
                <c:pt idx="353">
                  <c:v>2.9467976371572724</c:v>
                </c:pt>
                <c:pt idx="354">
                  <c:v>2.9384743566102611</c:v>
                </c:pt>
                <c:pt idx="355">
                  <c:v>2.9248406539266765</c:v>
                </c:pt>
                <c:pt idx="356">
                  <c:v>2.9006419275575173</c:v>
                </c:pt>
                <c:pt idx="357">
                  <c:v>2.8716540735402205</c:v>
                </c:pt>
                <c:pt idx="358">
                  <c:v>2.83595808222791</c:v>
                </c:pt>
                <c:pt idx="359">
                  <c:v>2.7985767114631654</c:v>
                </c:pt>
                <c:pt idx="360">
                  <c:v>2.7598793503675898</c:v>
                </c:pt>
                <c:pt idx="361">
                  <c:v>2.7193959288967138</c:v>
                </c:pt>
                <c:pt idx="362">
                  <c:v>2.6764923356626702</c:v>
                </c:pt>
                <c:pt idx="363">
                  <c:v>2.6370676144952752</c:v>
                </c:pt>
                <c:pt idx="364">
                  <c:v>2.5994936994001878</c:v>
                </c:pt>
                <c:pt idx="365">
                  <c:v>2.5667133881878659</c:v>
                </c:pt>
                <c:pt idx="366">
                  <c:v>2.5365278610028481</c:v>
                </c:pt>
                <c:pt idx="367">
                  <c:v>2.5118019578323847</c:v>
                </c:pt>
                <c:pt idx="368">
                  <c:v>2.4869781058806115</c:v>
                </c:pt>
                <c:pt idx="369">
                  <c:v>2.4563958996520703</c:v>
                </c:pt>
                <c:pt idx="370">
                  <c:v>2.4270149775428838</c:v>
                </c:pt>
                <c:pt idx="371">
                  <c:v>2.4074547654544554</c:v>
                </c:pt>
                <c:pt idx="372">
                  <c:v>2.3952344796427041</c:v>
                </c:pt>
                <c:pt idx="373">
                  <c:v>2.3921998011230365</c:v>
                </c:pt>
                <c:pt idx="374">
                  <c:v>2.3844968565346325</c:v>
                </c:pt>
                <c:pt idx="375">
                  <c:v>2.3778420916207832</c:v>
                </c:pt>
                <c:pt idx="376">
                  <c:v>2.3735571601619747</c:v>
                </c:pt>
                <c:pt idx="377">
                  <c:v>2.3682541507855479</c:v>
                </c:pt>
                <c:pt idx="378">
                  <c:v>2.3648437707287471</c:v>
                </c:pt>
                <c:pt idx="379">
                  <c:v>2.3568533635534044</c:v>
                </c:pt>
                <c:pt idx="380">
                  <c:v>2.3456254852700686</c:v>
                </c:pt>
                <c:pt idx="381">
                  <c:v>2.331859939526292</c:v>
                </c:pt>
                <c:pt idx="382">
                  <c:v>2.3224065377756915</c:v>
                </c:pt>
                <c:pt idx="383">
                  <c:v>2.3118145372032601</c:v>
                </c:pt>
                <c:pt idx="384">
                  <c:v>2.3040119476295686</c:v>
                </c:pt>
                <c:pt idx="385">
                  <c:v>2.2973280032930363</c:v>
                </c:pt>
                <c:pt idx="386">
                  <c:v>2.2908236451128281</c:v>
                </c:pt>
                <c:pt idx="387">
                  <c:v>2.2850891582369153</c:v>
                </c:pt>
                <c:pt idx="388">
                  <c:v>2.2811975755953839</c:v>
                </c:pt>
                <c:pt idx="389">
                  <c:v>2.2762954419938595</c:v>
                </c:pt>
                <c:pt idx="390">
                  <c:v>2.2729168560903075</c:v>
                </c:pt>
                <c:pt idx="391">
                  <c:v>2.2707625779449438</c:v>
                </c:pt>
                <c:pt idx="392">
                  <c:v>2.2759991081085809</c:v>
                </c:pt>
                <c:pt idx="393">
                  <c:v>2.280061842877406</c:v>
                </c:pt>
                <c:pt idx="394">
                  <c:v>2.2856786565942877</c:v>
                </c:pt>
                <c:pt idx="395">
                  <c:v>2.2965259908405073</c:v>
                </c:pt>
                <c:pt idx="396">
                  <c:v>2.3099814212770347</c:v>
                </c:pt>
                <c:pt idx="397">
                  <c:v>2.3209447721342413</c:v>
                </c:pt>
                <c:pt idx="398">
                  <c:v>2.3330579003918142</c:v>
                </c:pt>
                <c:pt idx="399">
                  <c:v>2.3454419303439189</c:v>
                </c:pt>
                <c:pt idx="400">
                  <c:v>2.3616329637700941</c:v>
                </c:pt>
                <c:pt idx="401">
                  <c:v>2.3776225658856194</c:v>
                </c:pt>
                <c:pt idx="402">
                  <c:v>2.3904607836627436</c:v>
                </c:pt>
                <c:pt idx="403">
                  <c:v>2.4011967317241596</c:v>
                </c:pt>
                <c:pt idx="404">
                  <c:v>2.4120422841101061</c:v>
                </c:pt>
                <c:pt idx="405">
                  <c:v>2.4204330290302312</c:v>
                </c:pt>
                <c:pt idx="406">
                  <c:v>2.4323036941052663</c:v>
                </c:pt>
                <c:pt idx="407">
                  <c:v>2.4433768930407664</c:v>
                </c:pt>
                <c:pt idx="408">
                  <c:v>2.4552421806035398</c:v>
                </c:pt>
                <c:pt idx="409">
                  <c:v>2.4685924658015366</c:v>
                </c:pt>
                <c:pt idx="410">
                  <c:v>2.480498707211348</c:v>
                </c:pt>
                <c:pt idx="411">
                  <c:v>2.4945051857343641</c:v>
                </c:pt>
                <c:pt idx="412">
                  <c:v>2.5049313818733827</c:v>
                </c:pt>
                <c:pt idx="413">
                  <c:v>2.5162099593638674</c:v>
                </c:pt>
                <c:pt idx="414">
                  <c:v>2.5227982241255495</c:v>
                </c:pt>
                <c:pt idx="415">
                  <c:v>2.5255530583761332</c:v>
                </c:pt>
                <c:pt idx="416">
                  <c:v>2.5299844893457055</c:v>
                </c:pt>
                <c:pt idx="417">
                  <c:v>2.5325274885966893</c:v>
                </c:pt>
                <c:pt idx="418">
                  <c:v>2.5378831182103223</c:v>
                </c:pt>
                <c:pt idx="419">
                  <c:v>2.5465348381335557</c:v>
                </c:pt>
                <c:pt idx="420">
                  <c:v>2.5557845726861044</c:v>
                </c:pt>
                <c:pt idx="421">
                  <c:v>2.5630733990733989</c:v>
                </c:pt>
                <c:pt idx="422">
                  <c:v>2.569717577407475</c:v>
                </c:pt>
                <c:pt idx="423">
                  <c:v>2.5770767842561728</c:v>
                </c:pt>
                <c:pt idx="424">
                  <c:v>2.5831237094514856</c:v>
                </c:pt>
                <c:pt idx="425">
                  <c:v>2.5899832795801077</c:v>
                </c:pt>
                <c:pt idx="426">
                  <c:v>2.5988499241189023</c:v>
                </c:pt>
                <c:pt idx="427">
                  <c:v>2.6091402897273572</c:v>
                </c:pt>
                <c:pt idx="428">
                  <c:v>2.6206168064578019</c:v>
                </c:pt>
                <c:pt idx="429">
                  <c:v>2.6333326285923393</c:v>
                </c:pt>
                <c:pt idx="430">
                  <c:v>2.6466780984910852</c:v>
                </c:pt>
                <c:pt idx="431">
                  <c:v>2.6604474707300314</c:v>
                </c:pt>
                <c:pt idx="432">
                  <c:v>2.6775968625884294</c:v>
                </c:pt>
                <c:pt idx="433">
                  <c:v>2.6926856346616983</c:v>
                </c:pt>
                <c:pt idx="434">
                  <c:v>2.7083451237457412</c:v>
                </c:pt>
                <c:pt idx="435">
                  <c:v>2.727224675935044</c:v>
                </c:pt>
                <c:pt idx="436">
                  <c:v>2.7463108744763951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9A-4EA6-8014-0C8BB298D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166000"/>
        <c:axId val="757166984"/>
      </c:lineChart>
      <c:catAx>
        <c:axId val="757166000"/>
        <c:scaling>
          <c:orientation val="minMax"/>
        </c:scaling>
        <c:delete val="1"/>
        <c:axPos val="b"/>
        <c:majorTickMark val="none"/>
        <c:minorTickMark val="none"/>
        <c:tickLblPos val="nextTo"/>
        <c:crossAx val="757166984"/>
        <c:crosses val="autoZero"/>
        <c:auto val="1"/>
        <c:lblAlgn val="ctr"/>
        <c:lblOffset val="100"/>
        <c:noMultiLvlLbl val="0"/>
      </c:catAx>
      <c:valAx>
        <c:axId val="757166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5716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image" Target="../media/image1.png"/><Relationship Id="rId7" Type="http://schemas.openxmlformats.org/officeDocument/2006/relationships/chart" Target="../charts/chart3.xml"/><Relationship Id="rId2" Type="http://schemas.openxmlformats.org/officeDocument/2006/relationships/hyperlink" Target="http://www.outspokenmarket.com/blog/estrategia-de-trading-long-short-com-bitcoin-e-eth" TargetMode="External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5" Type="http://schemas.openxmlformats.org/officeDocument/2006/relationships/image" Target="../media/image2.png"/><Relationship Id="rId4" Type="http://schemas.openxmlformats.org/officeDocument/2006/relationships/hyperlink" Target="https://portaldobitcoin.com/estrategia-de-trading-long-short-com-bitcoin-e-eth" TargetMode="External"/><Relationship Id="rId9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12</xdr:row>
      <xdr:rowOff>55245</xdr:rowOff>
    </xdr:from>
    <xdr:to>
      <xdr:col>14</xdr:col>
      <xdr:colOff>581024</xdr:colOff>
      <xdr:row>27</xdr:row>
      <xdr:rowOff>55245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228600</xdr:colOff>
      <xdr:row>0</xdr:row>
      <xdr:rowOff>0</xdr:rowOff>
    </xdr:from>
    <xdr:to>
      <xdr:col>10</xdr:col>
      <xdr:colOff>238125</xdr:colOff>
      <xdr:row>10</xdr:row>
      <xdr:rowOff>177428</xdr:rowOff>
    </xdr:to>
    <xdr:pic>
      <xdr:nvPicPr>
        <xdr:cNvPr id="3" name="Immagin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1F1AEB-6E47-4273-9231-3CF4C8A4E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0"/>
          <a:ext cx="2905125" cy="2130053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476250</xdr:colOff>
      <xdr:row>3</xdr:row>
      <xdr:rowOff>104775</xdr:rowOff>
    </xdr:from>
    <xdr:to>
      <xdr:col>14</xdr:col>
      <xdr:colOff>533076</xdr:colOff>
      <xdr:row>7</xdr:row>
      <xdr:rowOff>199918</xdr:rowOff>
    </xdr:to>
    <xdr:pic>
      <xdr:nvPicPr>
        <xdr:cNvPr id="4" name="Immagin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9DC04A-07D9-4774-9340-8F8C733A3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915400" y="704850"/>
          <a:ext cx="2590476" cy="857143"/>
        </a:xfrm>
        <a:prstGeom prst="rect">
          <a:avLst/>
        </a:prstGeom>
      </xdr:spPr>
    </xdr:pic>
    <xdr:clientData/>
  </xdr:twoCellAnchor>
  <xdr:twoCellAnchor editAs="oneCell">
    <xdr:from>
      <xdr:col>12</xdr:col>
      <xdr:colOff>523875</xdr:colOff>
      <xdr:row>24</xdr:row>
      <xdr:rowOff>142875</xdr:rowOff>
    </xdr:from>
    <xdr:to>
      <xdr:col>14</xdr:col>
      <xdr:colOff>276225</xdr:colOff>
      <xdr:row>26</xdr:row>
      <xdr:rowOff>114860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3596E7E0-C012-4881-8D67-1696FC838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182225" y="4762500"/>
          <a:ext cx="1066800" cy="352985"/>
        </a:xfrm>
        <a:prstGeom prst="rect">
          <a:avLst/>
        </a:prstGeom>
      </xdr:spPr>
    </xdr:pic>
    <xdr:clientData/>
  </xdr:twoCellAnchor>
  <xdr:twoCellAnchor>
    <xdr:from>
      <xdr:col>15</xdr:col>
      <xdr:colOff>290512</xdr:colOff>
      <xdr:row>438</xdr:row>
      <xdr:rowOff>0</xdr:rowOff>
    </xdr:from>
    <xdr:to>
      <xdr:col>28</xdr:col>
      <xdr:colOff>457200</xdr:colOff>
      <xdr:row>452</xdr:row>
      <xdr:rowOff>76200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4CA8C24-8C70-4402-BAC4-6C04DC5F2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438</xdr:row>
      <xdr:rowOff>47625</xdr:rowOff>
    </xdr:from>
    <xdr:to>
      <xdr:col>14</xdr:col>
      <xdr:colOff>328613</xdr:colOff>
      <xdr:row>452</xdr:row>
      <xdr:rowOff>123825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1CBE7D8-F261-4051-A56F-AE0050E41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223837</xdr:colOff>
      <xdr:row>26</xdr:row>
      <xdr:rowOff>142875</xdr:rowOff>
    </xdr:from>
    <xdr:to>
      <xdr:col>28</xdr:col>
      <xdr:colOff>390525</xdr:colOff>
      <xdr:row>41</xdr:row>
      <xdr:rowOff>28575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32D0307D-A5EE-4800-BCA9-766334D85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219075</xdr:colOff>
      <xdr:row>12</xdr:row>
      <xdr:rowOff>0</xdr:rowOff>
    </xdr:from>
    <xdr:to>
      <xdr:col>28</xdr:col>
      <xdr:colOff>347663</xdr:colOff>
      <xdr:row>26</xdr:row>
      <xdr:rowOff>76200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22EA1AC3-0E30-4666-80B2-8ACC3145A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779"/>
  <sheetViews>
    <sheetView workbookViewId="0">
      <selection activeCell="D2" sqref="D2"/>
    </sheetView>
  </sheetViews>
  <sheetFormatPr defaultRowHeight="15" x14ac:dyDescent="0.25"/>
  <cols>
    <col min="1" max="1" width="10.140625" bestFit="1" customWidth="1"/>
    <col min="2" max="2" width="11.140625" bestFit="1" customWidth="1"/>
    <col min="3" max="3" width="10.140625" bestFit="1" customWidth="1"/>
    <col min="4" max="4" width="11.140625" bestFit="1" customWidth="1"/>
  </cols>
  <sheetData>
    <row r="1" spans="1:4" x14ac:dyDescent="0.25">
      <c r="A1" t="s">
        <v>3</v>
      </c>
      <c r="C1" t="s">
        <v>4</v>
      </c>
    </row>
    <row r="2" spans="1:4" x14ac:dyDescent="0.25">
      <c r="A2" t="s">
        <v>0</v>
      </c>
      <c r="B2" t="s">
        <v>5</v>
      </c>
      <c r="C2" t="s">
        <v>0</v>
      </c>
      <c r="D2" t="s">
        <v>5</v>
      </c>
    </row>
    <row r="3" spans="1:4" x14ac:dyDescent="0.25">
      <c r="A3" s="3">
        <v>42736</v>
      </c>
      <c r="B3">
        <v>999</v>
      </c>
      <c r="C3" s="3">
        <v>42736</v>
      </c>
      <c r="D3">
        <v>8.1999999999999993</v>
      </c>
    </row>
    <row r="4" spans="1:4" x14ac:dyDescent="0.25">
      <c r="A4" s="3">
        <v>42737</v>
      </c>
      <c r="B4" s="4">
        <v>1019.3</v>
      </c>
      <c r="C4" s="3">
        <v>42737</v>
      </c>
      <c r="D4">
        <v>8.3699999999999992</v>
      </c>
    </row>
    <row r="5" spans="1:4" x14ac:dyDescent="0.25">
      <c r="A5" s="3">
        <v>42738</v>
      </c>
      <c r="B5" s="4">
        <v>1037.5</v>
      </c>
      <c r="C5" s="3">
        <v>42738</v>
      </c>
      <c r="D5">
        <v>9.74</v>
      </c>
    </row>
    <row r="6" spans="1:4" x14ac:dyDescent="0.25">
      <c r="A6" s="3">
        <v>42739</v>
      </c>
      <c r="B6" s="4">
        <v>1139.5999999999999</v>
      </c>
      <c r="C6" s="3">
        <v>42739</v>
      </c>
      <c r="D6">
        <v>11</v>
      </c>
    </row>
    <row r="7" spans="1:4" x14ac:dyDescent="0.25">
      <c r="A7" s="3">
        <v>42740</v>
      </c>
      <c r="B7" s="4">
        <v>1003.2</v>
      </c>
      <c r="C7" s="3">
        <v>42740</v>
      </c>
      <c r="D7">
        <v>10.15</v>
      </c>
    </row>
    <row r="8" spans="1:4" x14ac:dyDescent="0.25">
      <c r="A8" s="3">
        <v>42741</v>
      </c>
      <c r="B8">
        <v>898</v>
      </c>
      <c r="C8" s="3">
        <v>42741</v>
      </c>
      <c r="D8">
        <v>10.08</v>
      </c>
    </row>
    <row r="9" spans="1:4" x14ac:dyDescent="0.25">
      <c r="A9" s="3">
        <v>42742</v>
      </c>
      <c r="B9">
        <v>908.8</v>
      </c>
      <c r="C9" s="3">
        <v>42742</v>
      </c>
      <c r="D9">
        <v>9.84</v>
      </c>
    </row>
    <row r="10" spans="1:4" x14ac:dyDescent="0.25">
      <c r="A10" s="3">
        <v>42743</v>
      </c>
      <c r="B10">
        <v>915.9</v>
      </c>
      <c r="C10" s="3">
        <v>42743</v>
      </c>
      <c r="D10">
        <v>10.28</v>
      </c>
    </row>
    <row r="11" spans="1:4" x14ac:dyDescent="0.25">
      <c r="A11" s="3">
        <v>42744</v>
      </c>
      <c r="B11">
        <v>903</v>
      </c>
      <c r="C11" s="3">
        <v>42744</v>
      </c>
      <c r="D11">
        <v>10.26</v>
      </c>
    </row>
    <row r="12" spans="1:4" x14ac:dyDescent="0.25">
      <c r="A12" s="3">
        <v>42745</v>
      </c>
      <c r="B12">
        <v>905.8</v>
      </c>
      <c r="C12" s="3">
        <v>42745</v>
      </c>
      <c r="D12">
        <v>10.61</v>
      </c>
    </row>
    <row r="13" spans="1:4" x14ac:dyDescent="0.25">
      <c r="A13" s="3">
        <v>42746</v>
      </c>
      <c r="B13">
        <v>778.6</v>
      </c>
      <c r="C13" s="3">
        <v>42746</v>
      </c>
      <c r="D13">
        <v>9.7899999999999991</v>
      </c>
    </row>
    <row r="14" spans="1:4" x14ac:dyDescent="0.25">
      <c r="A14" s="3">
        <v>42747</v>
      </c>
      <c r="B14">
        <v>804.6</v>
      </c>
      <c r="C14" s="3">
        <v>42747</v>
      </c>
      <c r="D14">
        <v>9.83</v>
      </c>
    </row>
    <row r="15" spans="1:4" x14ac:dyDescent="0.25">
      <c r="A15" s="3">
        <v>42748</v>
      </c>
      <c r="B15">
        <v>828.1</v>
      </c>
      <c r="C15" s="3">
        <v>42748</v>
      </c>
      <c r="D15">
        <v>9.67</v>
      </c>
    </row>
    <row r="16" spans="1:4" x14ac:dyDescent="0.25">
      <c r="A16" s="3">
        <v>42749</v>
      </c>
      <c r="B16">
        <v>815.3</v>
      </c>
      <c r="C16" s="3">
        <v>42749</v>
      </c>
      <c r="D16">
        <v>9.67</v>
      </c>
    </row>
    <row r="17" spans="1:4" x14ac:dyDescent="0.25">
      <c r="A17" s="3">
        <v>42750</v>
      </c>
      <c r="B17">
        <v>820.7</v>
      </c>
      <c r="C17" s="3">
        <v>42750</v>
      </c>
      <c r="D17">
        <v>9.81</v>
      </c>
    </row>
    <row r="18" spans="1:4" x14ac:dyDescent="0.25">
      <c r="A18" s="3">
        <v>42751</v>
      </c>
      <c r="B18">
        <v>830.1</v>
      </c>
      <c r="C18" s="3">
        <v>42751</v>
      </c>
      <c r="D18">
        <v>9.61</v>
      </c>
    </row>
    <row r="19" spans="1:4" x14ac:dyDescent="0.25">
      <c r="A19" s="3">
        <v>42752</v>
      </c>
      <c r="B19">
        <v>904</v>
      </c>
      <c r="C19" s="3">
        <v>42752</v>
      </c>
      <c r="D19">
        <v>10.119999999999999</v>
      </c>
    </row>
    <row r="20" spans="1:4" x14ac:dyDescent="0.25">
      <c r="A20" s="3">
        <v>42753</v>
      </c>
      <c r="B20">
        <v>887.8</v>
      </c>
      <c r="C20" s="3">
        <v>42753</v>
      </c>
      <c r="D20">
        <v>10.19</v>
      </c>
    </row>
    <row r="21" spans="1:4" x14ac:dyDescent="0.25">
      <c r="A21" s="3">
        <v>42754</v>
      </c>
      <c r="B21">
        <v>900.3</v>
      </c>
      <c r="C21" s="3">
        <v>42754</v>
      </c>
      <c r="D21">
        <v>10.38</v>
      </c>
    </row>
    <row r="22" spans="1:4" x14ac:dyDescent="0.25">
      <c r="A22" s="3">
        <v>42755</v>
      </c>
      <c r="B22">
        <v>896</v>
      </c>
      <c r="C22" s="3">
        <v>42755</v>
      </c>
      <c r="D22">
        <v>10.62</v>
      </c>
    </row>
    <row r="23" spans="1:4" x14ac:dyDescent="0.25">
      <c r="A23" s="3">
        <v>42756</v>
      </c>
      <c r="B23">
        <v>924</v>
      </c>
      <c r="C23" s="3">
        <v>42756</v>
      </c>
      <c r="D23">
        <v>10.95</v>
      </c>
    </row>
    <row r="24" spans="1:4" x14ac:dyDescent="0.25">
      <c r="A24" s="3">
        <v>42757</v>
      </c>
      <c r="B24">
        <v>923.7</v>
      </c>
      <c r="C24" s="3">
        <v>42757</v>
      </c>
      <c r="D24">
        <v>10.64</v>
      </c>
    </row>
    <row r="25" spans="1:4" x14ac:dyDescent="0.25">
      <c r="A25" s="3">
        <v>42758</v>
      </c>
      <c r="B25">
        <v>910</v>
      </c>
      <c r="C25" s="3">
        <v>42758</v>
      </c>
      <c r="D25">
        <v>10.77</v>
      </c>
    </row>
    <row r="26" spans="1:4" x14ac:dyDescent="0.25">
      <c r="A26" s="3">
        <v>42759</v>
      </c>
      <c r="B26">
        <v>886.1</v>
      </c>
      <c r="C26" s="3">
        <v>42759</v>
      </c>
      <c r="D26">
        <v>10.5</v>
      </c>
    </row>
    <row r="27" spans="1:4" x14ac:dyDescent="0.25">
      <c r="A27" s="3">
        <v>42760</v>
      </c>
      <c r="B27">
        <v>893.3</v>
      </c>
      <c r="C27" s="3">
        <v>42760</v>
      </c>
      <c r="D27">
        <v>10.48</v>
      </c>
    </row>
    <row r="28" spans="1:4" x14ac:dyDescent="0.25">
      <c r="A28" s="3">
        <v>42761</v>
      </c>
      <c r="B28">
        <v>915.1</v>
      </c>
      <c r="C28" s="3">
        <v>42761</v>
      </c>
      <c r="D28">
        <v>10.63</v>
      </c>
    </row>
    <row r="29" spans="1:4" x14ac:dyDescent="0.25">
      <c r="A29" s="3">
        <v>42762</v>
      </c>
      <c r="B29">
        <v>916.7</v>
      </c>
      <c r="C29" s="3">
        <v>42762</v>
      </c>
      <c r="D29">
        <v>10.5</v>
      </c>
    </row>
    <row r="30" spans="1:4" x14ac:dyDescent="0.25">
      <c r="A30" s="3">
        <v>42763</v>
      </c>
      <c r="B30">
        <v>919.4</v>
      </c>
      <c r="C30" s="3">
        <v>42763</v>
      </c>
      <c r="D30">
        <v>10.51</v>
      </c>
    </row>
    <row r="31" spans="1:4" x14ac:dyDescent="0.25">
      <c r="A31" s="3">
        <v>42764</v>
      </c>
      <c r="B31">
        <v>912.6</v>
      </c>
      <c r="C31" s="3">
        <v>42764</v>
      </c>
      <c r="D31">
        <v>10.46</v>
      </c>
    </row>
    <row r="32" spans="1:4" x14ac:dyDescent="0.25">
      <c r="A32" s="3">
        <v>42765</v>
      </c>
      <c r="B32">
        <v>917.4</v>
      </c>
      <c r="C32" s="3">
        <v>42765</v>
      </c>
      <c r="D32">
        <v>10.53</v>
      </c>
    </row>
    <row r="33" spans="1:4" x14ac:dyDescent="0.25">
      <c r="A33" s="3">
        <v>42766</v>
      </c>
      <c r="B33">
        <v>966.2</v>
      </c>
      <c r="C33" s="3">
        <v>42766</v>
      </c>
      <c r="D33">
        <v>10.71</v>
      </c>
    </row>
    <row r="34" spans="1:4" x14ac:dyDescent="0.25">
      <c r="A34" s="3">
        <v>42767</v>
      </c>
      <c r="B34">
        <v>983.7</v>
      </c>
      <c r="C34" s="3">
        <v>42767</v>
      </c>
      <c r="D34">
        <v>10.71</v>
      </c>
    </row>
    <row r="35" spans="1:4" x14ac:dyDescent="0.25">
      <c r="A35" s="3">
        <v>42768</v>
      </c>
      <c r="B35" s="4">
        <v>1005.7</v>
      </c>
      <c r="C35" s="3">
        <v>42768</v>
      </c>
      <c r="D35">
        <v>10.8</v>
      </c>
    </row>
    <row r="36" spans="1:4" x14ac:dyDescent="0.25">
      <c r="A36" s="3">
        <v>42769</v>
      </c>
      <c r="B36" s="4">
        <v>1015.7</v>
      </c>
      <c r="C36" s="3">
        <v>42769</v>
      </c>
      <c r="D36">
        <v>10.93</v>
      </c>
    </row>
    <row r="37" spans="1:4" x14ac:dyDescent="0.25">
      <c r="A37" s="3">
        <v>42770</v>
      </c>
      <c r="B37" s="4">
        <v>1031.0999999999999</v>
      </c>
      <c r="C37" s="3">
        <v>42770</v>
      </c>
      <c r="D37">
        <v>11.32</v>
      </c>
    </row>
    <row r="38" spans="1:4" x14ac:dyDescent="0.25">
      <c r="A38" s="3">
        <v>42771</v>
      </c>
      <c r="B38" s="4">
        <v>1006.6</v>
      </c>
      <c r="C38" s="3">
        <v>42771</v>
      </c>
      <c r="D38">
        <v>11.18</v>
      </c>
    </row>
    <row r="39" spans="1:4" x14ac:dyDescent="0.25">
      <c r="A39" s="3">
        <v>42772</v>
      </c>
      <c r="B39" s="4">
        <v>1022.6</v>
      </c>
      <c r="C39" s="3">
        <v>42772</v>
      </c>
      <c r="D39">
        <v>11.32</v>
      </c>
    </row>
    <row r="40" spans="1:4" x14ac:dyDescent="0.25">
      <c r="A40" s="3">
        <v>42773</v>
      </c>
      <c r="B40" s="4">
        <v>1052.0999999999999</v>
      </c>
      <c r="C40" s="3">
        <v>42773</v>
      </c>
      <c r="D40">
        <v>11.41</v>
      </c>
    </row>
    <row r="41" spans="1:4" x14ac:dyDescent="0.25">
      <c r="A41" s="3">
        <v>42774</v>
      </c>
      <c r="B41" s="4">
        <v>1048.8</v>
      </c>
      <c r="C41" s="3">
        <v>42774</v>
      </c>
      <c r="D41">
        <v>11.35</v>
      </c>
    </row>
    <row r="42" spans="1:4" x14ac:dyDescent="0.25">
      <c r="A42" s="3">
        <v>42775</v>
      </c>
      <c r="B42">
        <v>985</v>
      </c>
      <c r="C42" s="3">
        <v>42775</v>
      </c>
      <c r="D42">
        <v>10.9</v>
      </c>
    </row>
    <row r="43" spans="1:4" x14ac:dyDescent="0.25">
      <c r="A43" s="3">
        <v>42776</v>
      </c>
      <c r="B43">
        <v>992</v>
      </c>
      <c r="C43" s="3">
        <v>42776</v>
      </c>
      <c r="D43">
        <v>11.3</v>
      </c>
    </row>
    <row r="44" spans="1:4" x14ac:dyDescent="0.25">
      <c r="A44" s="3">
        <v>42777</v>
      </c>
      <c r="B44" s="4">
        <v>1000.3</v>
      </c>
      <c r="C44" s="3">
        <v>42777</v>
      </c>
      <c r="D44">
        <v>11.33</v>
      </c>
    </row>
    <row r="45" spans="1:4" x14ac:dyDescent="0.25">
      <c r="A45" s="3">
        <v>42778</v>
      </c>
      <c r="B45">
        <v>996</v>
      </c>
      <c r="C45" s="3">
        <v>42778</v>
      </c>
      <c r="D45">
        <v>11.26</v>
      </c>
    </row>
    <row r="46" spans="1:4" x14ac:dyDescent="0.25">
      <c r="A46" s="3">
        <v>42779</v>
      </c>
      <c r="B46">
        <v>996.5</v>
      </c>
      <c r="C46" s="3">
        <v>42779</v>
      </c>
      <c r="D46">
        <v>11.35</v>
      </c>
    </row>
    <row r="47" spans="1:4" x14ac:dyDescent="0.25">
      <c r="A47" s="3">
        <v>42780</v>
      </c>
      <c r="B47" s="4">
        <v>1013.7</v>
      </c>
      <c r="C47" s="3">
        <v>42780</v>
      </c>
      <c r="D47">
        <v>12.96</v>
      </c>
    </row>
    <row r="48" spans="1:4" x14ac:dyDescent="0.25">
      <c r="A48" s="3">
        <v>42781</v>
      </c>
      <c r="B48" s="4">
        <v>1013.8</v>
      </c>
      <c r="C48" s="3">
        <v>42781</v>
      </c>
      <c r="D48">
        <v>12.92</v>
      </c>
    </row>
    <row r="49" spans="1:4" x14ac:dyDescent="0.25">
      <c r="A49" s="3">
        <v>42782</v>
      </c>
      <c r="B49" s="4">
        <v>1038.4000000000001</v>
      </c>
      <c r="C49" s="3">
        <v>42782</v>
      </c>
      <c r="D49">
        <v>12.92</v>
      </c>
    </row>
    <row r="50" spans="1:4" x14ac:dyDescent="0.25">
      <c r="A50" s="3">
        <v>42783</v>
      </c>
      <c r="B50" s="4">
        <v>1056.2</v>
      </c>
      <c r="C50" s="3">
        <v>42783</v>
      </c>
      <c r="D50">
        <v>12.76</v>
      </c>
    </row>
    <row r="51" spans="1:4" x14ac:dyDescent="0.25">
      <c r="A51" s="3">
        <v>42784</v>
      </c>
      <c r="B51" s="4">
        <v>1059.8</v>
      </c>
      <c r="C51" s="3">
        <v>42784</v>
      </c>
      <c r="D51">
        <v>12.79</v>
      </c>
    </row>
    <row r="52" spans="1:4" x14ac:dyDescent="0.25">
      <c r="A52" s="3">
        <v>42785</v>
      </c>
      <c r="B52" s="4">
        <v>1056.2</v>
      </c>
      <c r="C52" s="3">
        <v>42785</v>
      </c>
      <c r="D52">
        <v>12.8</v>
      </c>
    </row>
    <row r="53" spans="1:4" x14ac:dyDescent="0.25">
      <c r="A53" s="3">
        <v>42786</v>
      </c>
      <c r="B53" s="4">
        <v>1091.2</v>
      </c>
      <c r="C53" s="3">
        <v>42786</v>
      </c>
      <c r="D53">
        <v>12.4</v>
      </c>
    </row>
    <row r="54" spans="1:4" x14ac:dyDescent="0.25">
      <c r="A54" s="3">
        <v>42787</v>
      </c>
      <c r="B54" s="4">
        <v>1129.5999999999999</v>
      </c>
      <c r="C54" s="3">
        <v>42787</v>
      </c>
      <c r="D54">
        <v>12.82</v>
      </c>
    </row>
    <row r="55" spans="1:4" x14ac:dyDescent="0.25">
      <c r="A55" s="3">
        <v>42788</v>
      </c>
      <c r="B55" s="4">
        <v>1125.3</v>
      </c>
      <c r="C55" s="3">
        <v>42788</v>
      </c>
      <c r="D55">
        <v>12.68</v>
      </c>
    </row>
    <row r="56" spans="1:4" x14ac:dyDescent="0.25">
      <c r="A56" s="3">
        <v>42789</v>
      </c>
      <c r="B56" s="4">
        <v>1190.9000000000001</v>
      </c>
      <c r="C56" s="3">
        <v>42789</v>
      </c>
      <c r="D56">
        <v>13.27</v>
      </c>
    </row>
    <row r="57" spans="1:4" x14ac:dyDescent="0.25">
      <c r="A57" s="3">
        <v>42790</v>
      </c>
      <c r="B57" s="4">
        <v>1185.0999999999999</v>
      </c>
      <c r="C57" s="3">
        <v>42790</v>
      </c>
      <c r="D57">
        <v>13.11</v>
      </c>
    </row>
    <row r="58" spans="1:4" x14ac:dyDescent="0.25">
      <c r="A58" s="3">
        <v>42791</v>
      </c>
      <c r="B58" s="4">
        <v>1153</v>
      </c>
      <c r="C58" s="3">
        <v>42791</v>
      </c>
      <c r="D58">
        <v>13.55</v>
      </c>
    </row>
    <row r="59" spans="1:4" x14ac:dyDescent="0.25">
      <c r="A59" s="3">
        <v>42792</v>
      </c>
      <c r="B59" s="4">
        <v>1178.3</v>
      </c>
      <c r="C59" s="3">
        <v>42792</v>
      </c>
      <c r="D59">
        <v>14.57</v>
      </c>
    </row>
    <row r="60" spans="1:4" x14ac:dyDescent="0.25">
      <c r="A60" s="3">
        <v>42793</v>
      </c>
      <c r="B60" s="4">
        <v>1195.5</v>
      </c>
      <c r="C60" s="3">
        <v>42793</v>
      </c>
      <c r="D60">
        <v>15.5</v>
      </c>
    </row>
    <row r="61" spans="1:4" x14ac:dyDescent="0.25">
      <c r="A61" s="3">
        <v>42794</v>
      </c>
      <c r="B61" s="4">
        <v>1189.0999999999999</v>
      </c>
      <c r="C61" s="3">
        <v>42794</v>
      </c>
      <c r="D61">
        <v>15.86</v>
      </c>
    </row>
    <row r="62" spans="1:4" x14ac:dyDescent="0.25">
      <c r="A62" s="3">
        <v>42795</v>
      </c>
      <c r="B62" s="4">
        <v>1232.8</v>
      </c>
      <c r="C62" s="3">
        <v>42795</v>
      </c>
      <c r="D62">
        <v>17.43</v>
      </c>
    </row>
    <row r="63" spans="1:4" x14ac:dyDescent="0.25">
      <c r="A63" s="3">
        <v>42796</v>
      </c>
      <c r="B63" s="4">
        <v>1262.3</v>
      </c>
      <c r="C63" s="3">
        <v>42796</v>
      </c>
      <c r="D63">
        <v>19.02</v>
      </c>
    </row>
    <row r="64" spans="1:4" x14ac:dyDescent="0.25">
      <c r="A64" s="3">
        <v>42797</v>
      </c>
      <c r="B64" s="4">
        <v>1288.2</v>
      </c>
      <c r="C64" s="3">
        <v>42797</v>
      </c>
      <c r="D64">
        <v>19.489999999999998</v>
      </c>
    </row>
    <row r="65" spans="1:4" x14ac:dyDescent="0.25">
      <c r="A65" s="3">
        <v>42798</v>
      </c>
      <c r="B65" s="4">
        <v>1267.8</v>
      </c>
      <c r="C65" s="3">
        <v>42798</v>
      </c>
      <c r="D65">
        <v>18.5</v>
      </c>
    </row>
    <row r="66" spans="1:4" x14ac:dyDescent="0.25">
      <c r="A66" s="3">
        <v>42799</v>
      </c>
      <c r="B66" s="4">
        <v>1278.4000000000001</v>
      </c>
      <c r="C66" s="3">
        <v>42799</v>
      </c>
      <c r="D66">
        <v>19.350000000000001</v>
      </c>
    </row>
    <row r="67" spans="1:4" x14ac:dyDescent="0.25">
      <c r="A67" s="3">
        <v>42800</v>
      </c>
      <c r="B67" s="4">
        <v>1279.3</v>
      </c>
      <c r="C67" s="3">
        <v>42800</v>
      </c>
      <c r="D67">
        <v>19.510000000000002</v>
      </c>
    </row>
    <row r="68" spans="1:4" x14ac:dyDescent="0.25">
      <c r="A68" s="3">
        <v>42801</v>
      </c>
      <c r="B68" s="4">
        <v>1232.4000000000001</v>
      </c>
      <c r="C68" s="3">
        <v>42801</v>
      </c>
      <c r="D68">
        <v>18.88</v>
      </c>
    </row>
    <row r="69" spans="1:4" x14ac:dyDescent="0.25">
      <c r="A69" s="3">
        <v>42802</v>
      </c>
      <c r="B69" s="4">
        <v>1149.3</v>
      </c>
      <c r="C69" s="3">
        <v>42802</v>
      </c>
      <c r="D69">
        <v>16.510000000000002</v>
      </c>
    </row>
    <row r="70" spans="1:4" x14ac:dyDescent="0.25">
      <c r="A70" s="3">
        <v>42803</v>
      </c>
      <c r="B70" s="4">
        <v>1190.4000000000001</v>
      </c>
      <c r="C70" s="3">
        <v>42803</v>
      </c>
      <c r="D70">
        <v>17.75</v>
      </c>
    </row>
    <row r="71" spans="1:4" x14ac:dyDescent="0.25">
      <c r="A71" s="3">
        <v>42804</v>
      </c>
      <c r="B71" s="4">
        <v>1113.5999999999999</v>
      </c>
      <c r="C71" s="3">
        <v>42804</v>
      </c>
      <c r="D71">
        <v>19.18</v>
      </c>
    </row>
    <row r="72" spans="1:4" x14ac:dyDescent="0.25">
      <c r="A72" s="3">
        <v>42805</v>
      </c>
      <c r="B72" s="4">
        <v>1172.8</v>
      </c>
      <c r="C72" s="3">
        <v>42805</v>
      </c>
      <c r="D72">
        <v>21.3</v>
      </c>
    </row>
    <row r="73" spans="1:4" x14ac:dyDescent="0.25">
      <c r="A73" s="3">
        <v>42806</v>
      </c>
      <c r="B73" s="4">
        <v>1225.2</v>
      </c>
      <c r="C73" s="3">
        <v>42806</v>
      </c>
      <c r="D73">
        <v>23.2</v>
      </c>
    </row>
    <row r="74" spans="1:4" x14ac:dyDescent="0.25">
      <c r="A74" s="3">
        <v>42807</v>
      </c>
      <c r="B74" s="4">
        <v>1238.5</v>
      </c>
      <c r="C74" s="3">
        <v>42807</v>
      </c>
      <c r="D74">
        <v>28.4</v>
      </c>
    </row>
    <row r="75" spans="1:4" x14ac:dyDescent="0.25">
      <c r="A75" s="3">
        <v>42808</v>
      </c>
      <c r="B75" s="4">
        <v>1245</v>
      </c>
      <c r="C75" s="3">
        <v>42808</v>
      </c>
      <c r="D75">
        <v>28.66</v>
      </c>
    </row>
    <row r="76" spans="1:4" x14ac:dyDescent="0.25">
      <c r="A76" s="3">
        <v>42809</v>
      </c>
      <c r="B76" s="4">
        <v>1256.0999999999999</v>
      </c>
      <c r="C76" s="3">
        <v>42809</v>
      </c>
      <c r="D76">
        <v>34.799999999999997</v>
      </c>
    </row>
    <row r="77" spans="1:4" x14ac:dyDescent="0.25">
      <c r="A77" s="3">
        <v>42810</v>
      </c>
      <c r="B77" s="4">
        <v>1169</v>
      </c>
      <c r="C77" s="3">
        <v>42810</v>
      </c>
      <c r="D77">
        <v>45.07</v>
      </c>
    </row>
    <row r="78" spans="1:4" x14ac:dyDescent="0.25">
      <c r="A78" s="3">
        <v>42811</v>
      </c>
      <c r="B78" s="4">
        <v>1068.4000000000001</v>
      </c>
      <c r="C78" s="3">
        <v>42811</v>
      </c>
      <c r="D78">
        <v>44.65</v>
      </c>
    </row>
    <row r="79" spans="1:4" x14ac:dyDescent="0.25">
      <c r="A79" s="3">
        <v>42812</v>
      </c>
      <c r="B79">
        <v>971</v>
      </c>
      <c r="C79" s="3">
        <v>42812</v>
      </c>
      <c r="D79">
        <v>34.200000000000003</v>
      </c>
    </row>
    <row r="80" spans="1:4" x14ac:dyDescent="0.25">
      <c r="A80" s="3">
        <v>42813</v>
      </c>
      <c r="B80" s="4">
        <v>1016.1</v>
      </c>
      <c r="C80" s="3">
        <v>42813</v>
      </c>
      <c r="D80">
        <v>43.17</v>
      </c>
    </row>
    <row r="81" spans="1:4" x14ac:dyDescent="0.25">
      <c r="A81" s="3">
        <v>42814</v>
      </c>
      <c r="B81" s="4">
        <v>1039</v>
      </c>
      <c r="C81" s="3">
        <v>42814</v>
      </c>
      <c r="D81">
        <v>42.06</v>
      </c>
    </row>
    <row r="82" spans="1:4" x14ac:dyDescent="0.25">
      <c r="A82" s="3">
        <v>42815</v>
      </c>
      <c r="B82" s="4">
        <v>1115</v>
      </c>
      <c r="C82" s="3">
        <v>42815</v>
      </c>
      <c r="D82">
        <v>42.45</v>
      </c>
    </row>
    <row r="83" spans="1:4" x14ac:dyDescent="0.25">
      <c r="A83" s="3">
        <v>42816</v>
      </c>
      <c r="B83" s="4">
        <v>1039.0999999999999</v>
      </c>
      <c r="C83" s="3">
        <v>42816</v>
      </c>
      <c r="D83">
        <v>41.46</v>
      </c>
    </row>
    <row r="84" spans="1:4" x14ac:dyDescent="0.25">
      <c r="A84" s="3">
        <v>42817</v>
      </c>
      <c r="B84" s="4">
        <v>1033</v>
      </c>
      <c r="C84" s="3">
        <v>42817</v>
      </c>
      <c r="D84">
        <v>43.14</v>
      </c>
    </row>
    <row r="85" spans="1:4" x14ac:dyDescent="0.25">
      <c r="A85" s="3">
        <v>42818</v>
      </c>
      <c r="B85">
        <v>943.1</v>
      </c>
      <c r="C85" s="3">
        <v>42818</v>
      </c>
      <c r="D85">
        <v>54.01</v>
      </c>
    </row>
    <row r="86" spans="1:4" x14ac:dyDescent="0.25">
      <c r="A86" s="3">
        <v>42819</v>
      </c>
      <c r="B86">
        <v>972.2</v>
      </c>
      <c r="C86" s="3">
        <v>42819</v>
      </c>
      <c r="D86">
        <v>50.75</v>
      </c>
    </row>
    <row r="87" spans="1:4" x14ac:dyDescent="0.25">
      <c r="A87" s="3">
        <v>42820</v>
      </c>
      <c r="B87">
        <v>969</v>
      </c>
      <c r="C87" s="3">
        <v>42820</v>
      </c>
      <c r="D87">
        <v>50.46</v>
      </c>
    </row>
    <row r="88" spans="1:4" x14ac:dyDescent="0.25">
      <c r="A88" s="3">
        <v>42821</v>
      </c>
      <c r="B88" s="4">
        <v>1042.7</v>
      </c>
      <c r="C88" s="3">
        <v>42821</v>
      </c>
      <c r="D88">
        <v>48.93</v>
      </c>
    </row>
    <row r="89" spans="1:4" x14ac:dyDescent="0.25">
      <c r="A89" s="3">
        <v>42822</v>
      </c>
      <c r="B89" s="4">
        <v>1044.7</v>
      </c>
      <c r="C89" s="3">
        <v>42822</v>
      </c>
      <c r="D89">
        <v>50.16</v>
      </c>
    </row>
    <row r="90" spans="1:4" x14ac:dyDescent="0.25">
      <c r="A90" s="3">
        <v>42823</v>
      </c>
      <c r="B90" s="4">
        <v>1041.8</v>
      </c>
      <c r="C90" s="3">
        <v>42823</v>
      </c>
      <c r="D90">
        <v>52.88</v>
      </c>
    </row>
    <row r="91" spans="1:4" x14ac:dyDescent="0.25">
      <c r="A91" s="3">
        <v>42824</v>
      </c>
      <c r="B91" s="4">
        <v>1041</v>
      </c>
      <c r="C91" s="3">
        <v>42824</v>
      </c>
      <c r="D91">
        <v>51.62</v>
      </c>
    </row>
    <row r="92" spans="1:4" x14ac:dyDescent="0.25">
      <c r="A92" s="3">
        <v>42825</v>
      </c>
      <c r="B92" s="4">
        <v>1081.7</v>
      </c>
      <c r="C92" s="3">
        <v>42825</v>
      </c>
      <c r="D92">
        <v>49.72</v>
      </c>
    </row>
    <row r="93" spans="1:4" x14ac:dyDescent="0.25">
      <c r="A93" s="3">
        <v>42826</v>
      </c>
      <c r="B93" s="4">
        <v>1093.2</v>
      </c>
      <c r="C93" s="3">
        <v>42826</v>
      </c>
      <c r="D93">
        <v>50.59</v>
      </c>
    </row>
    <row r="94" spans="1:4" x14ac:dyDescent="0.25">
      <c r="A94" s="3">
        <v>42827</v>
      </c>
      <c r="B94" s="4">
        <v>1107.5999999999999</v>
      </c>
      <c r="C94" s="3">
        <v>42827</v>
      </c>
      <c r="D94">
        <v>48.6</v>
      </c>
    </row>
    <row r="95" spans="1:4" x14ac:dyDescent="0.25">
      <c r="A95" s="3">
        <v>42828</v>
      </c>
      <c r="B95" s="4">
        <v>1150.2</v>
      </c>
      <c r="C95" s="3">
        <v>42828</v>
      </c>
      <c r="D95">
        <v>44.28</v>
      </c>
    </row>
    <row r="96" spans="1:4" x14ac:dyDescent="0.25">
      <c r="A96" s="3">
        <v>42829</v>
      </c>
      <c r="B96" s="4">
        <v>1145</v>
      </c>
      <c r="C96" s="3">
        <v>42829</v>
      </c>
      <c r="D96">
        <v>44.41</v>
      </c>
    </row>
    <row r="97" spans="1:4" x14ac:dyDescent="0.25">
      <c r="A97" s="3">
        <v>42830</v>
      </c>
      <c r="B97" s="4">
        <v>1140.5999999999999</v>
      </c>
      <c r="C97" s="3">
        <v>42830</v>
      </c>
      <c r="D97">
        <v>45.35</v>
      </c>
    </row>
    <row r="98" spans="1:4" x14ac:dyDescent="0.25">
      <c r="A98" s="3">
        <v>42831</v>
      </c>
      <c r="B98" s="4">
        <v>1191.5</v>
      </c>
      <c r="C98" s="3">
        <v>42831</v>
      </c>
      <c r="D98">
        <v>43.11</v>
      </c>
    </row>
    <row r="99" spans="1:4" x14ac:dyDescent="0.25">
      <c r="A99" s="3">
        <v>42832</v>
      </c>
      <c r="B99" s="4">
        <v>1196.5999999999999</v>
      </c>
      <c r="C99" s="3">
        <v>42832</v>
      </c>
      <c r="D99">
        <v>42.25</v>
      </c>
    </row>
    <row r="100" spans="1:4" x14ac:dyDescent="0.25">
      <c r="A100" s="3">
        <v>42833</v>
      </c>
      <c r="B100" s="4">
        <v>1188.0999999999999</v>
      </c>
      <c r="C100" s="3">
        <v>42833</v>
      </c>
      <c r="D100">
        <v>44.51</v>
      </c>
    </row>
    <row r="101" spans="1:4" x14ac:dyDescent="0.25">
      <c r="A101" s="3">
        <v>42834</v>
      </c>
      <c r="B101" s="4">
        <v>1215.9000000000001</v>
      </c>
      <c r="C101" s="3">
        <v>42834</v>
      </c>
      <c r="D101">
        <v>43.94</v>
      </c>
    </row>
    <row r="102" spans="1:4" x14ac:dyDescent="0.25">
      <c r="A102" s="3">
        <v>42835</v>
      </c>
      <c r="B102" s="4">
        <v>1220.3</v>
      </c>
      <c r="C102" s="3">
        <v>42835</v>
      </c>
      <c r="D102">
        <v>44.17</v>
      </c>
    </row>
    <row r="103" spans="1:4" x14ac:dyDescent="0.25">
      <c r="A103" s="3">
        <v>42836</v>
      </c>
      <c r="B103" s="4">
        <v>1235.5999999999999</v>
      </c>
      <c r="C103" s="3">
        <v>42836</v>
      </c>
      <c r="D103">
        <v>44.21</v>
      </c>
    </row>
    <row r="104" spans="1:4" x14ac:dyDescent="0.25">
      <c r="A104" s="3">
        <v>42837</v>
      </c>
      <c r="B104" s="4">
        <v>1227.4000000000001</v>
      </c>
      <c r="C104" s="3">
        <v>42837</v>
      </c>
      <c r="D104">
        <v>46.85</v>
      </c>
    </row>
    <row r="105" spans="1:4" x14ac:dyDescent="0.25">
      <c r="A105" s="3">
        <v>42838</v>
      </c>
      <c r="B105" s="4">
        <v>1187</v>
      </c>
      <c r="C105" s="3">
        <v>42838</v>
      </c>
      <c r="D105">
        <v>50.65</v>
      </c>
    </row>
    <row r="106" spans="1:4" x14ac:dyDescent="0.25">
      <c r="A106" s="3">
        <v>42839</v>
      </c>
      <c r="B106" s="4">
        <v>1206.8</v>
      </c>
      <c r="C106" s="3">
        <v>42839</v>
      </c>
      <c r="D106">
        <v>48.5</v>
      </c>
    </row>
    <row r="107" spans="1:4" x14ac:dyDescent="0.25">
      <c r="A107" s="3">
        <v>42840</v>
      </c>
      <c r="B107" s="4">
        <v>1193.3</v>
      </c>
      <c r="C107" s="3">
        <v>42840</v>
      </c>
      <c r="D107">
        <v>49.71</v>
      </c>
    </row>
    <row r="108" spans="1:4" x14ac:dyDescent="0.25">
      <c r="A108" s="3">
        <v>42841</v>
      </c>
      <c r="B108" s="4">
        <v>1212</v>
      </c>
      <c r="C108" s="3">
        <v>42841</v>
      </c>
      <c r="D108">
        <v>49.58</v>
      </c>
    </row>
    <row r="109" spans="1:4" x14ac:dyDescent="0.25">
      <c r="A109" s="3">
        <v>42842</v>
      </c>
      <c r="B109" s="4">
        <v>1240</v>
      </c>
      <c r="C109" s="3">
        <v>42842</v>
      </c>
      <c r="D109">
        <v>49.52</v>
      </c>
    </row>
    <row r="110" spans="1:4" x14ac:dyDescent="0.25">
      <c r="A110" s="3">
        <v>42843</v>
      </c>
      <c r="B110" s="4">
        <v>1265.4000000000001</v>
      </c>
      <c r="C110" s="3">
        <v>42843</v>
      </c>
      <c r="D110">
        <v>52.42</v>
      </c>
    </row>
    <row r="111" spans="1:4" x14ac:dyDescent="0.25">
      <c r="A111" s="3">
        <v>42844</v>
      </c>
      <c r="B111" s="4">
        <v>1260.5</v>
      </c>
      <c r="C111" s="3">
        <v>42844</v>
      </c>
      <c r="D111">
        <v>49.66</v>
      </c>
    </row>
    <row r="112" spans="1:4" x14ac:dyDescent="0.25">
      <c r="A112" s="3">
        <v>42845</v>
      </c>
      <c r="B112" s="4">
        <v>1308.4000000000001</v>
      </c>
      <c r="C112" s="3">
        <v>42845</v>
      </c>
      <c r="D112">
        <v>51.96</v>
      </c>
    </row>
    <row r="113" spans="1:4" x14ac:dyDescent="0.25">
      <c r="A113" s="3">
        <v>42846</v>
      </c>
      <c r="B113" s="4">
        <v>1325.6</v>
      </c>
      <c r="C113" s="3">
        <v>42846</v>
      </c>
      <c r="D113">
        <v>51.37</v>
      </c>
    </row>
    <row r="114" spans="1:4" x14ac:dyDescent="0.25">
      <c r="A114" s="3">
        <v>42847</v>
      </c>
      <c r="B114" s="4">
        <v>1347.5</v>
      </c>
      <c r="C114" s="3">
        <v>42847</v>
      </c>
      <c r="D114">
        <v>52.15</v>
      </c>
    </row>
    <row r="115" spans="1:4" x14ac:dyDescent="0.25">
      <c r="A115" s="3">
        <v>42848</v>
      </c>
      <c r="B115" s="4">
        <v>1355.2</v>
      </c>
      <c r="C115" s="3">
        <v>42848</v>
      </c>
      <c r="D115">
        <v>53.33</v>
      </c>
    </row>
    <row r="116" spans="1:4" x14ac:dyDescent="0.25">
      <c r="A116" s="3">
        <v>42849</v>
      </c>
      <c r="B116" s="4">
        <v>1345</v>
      </c>
      <c r="C116" s="3">
        <v>42849</v>
      </c>
      <c r="D116">
        <v>53.54</v>
      </c>
    </row>
    <row r="117" spans="1:4" x14ac:dyDescent="0.25">
      <c r="A117" s="3">
        <v>42850</v>
      </c>
      <c r="B117" s="4">
        <v>1370.3</v>
      </c>
      <c r="C117" s="3">
        <v>42850</v>
      </c>
      <c r="D117">
        <v>53.9</v>
      </c>
    </row>
    <row r="118" spans="1:4" x14ac:dyDescent="0.25">
      <c r="A118" s="3">
        <v>42851</v>
      </c>
      <c r="B118" s="4">
        <v>1399.3</v>
      </c>
      <c r="C118" s="3">
        <v>42851</v>
      </c>
      <c r="D118">
        <v>57.31</v>
      </c>
    </row>
    <row r="119" spans="1:4" x14ac:dyDescent="0.25">
      <c r="A119" s="3">
        <v>42852</v>
      </c>
      <c r="B119" s="4">
        <v>1440.3</v>
      </c>
      <c r="C119" s="3">
        <v>42852</v>
      </c>
      <c r="D119">
        <v>68</v>
      </c>
    </row>
    <row r="120" spans="1:4" x14ac:dyDescent="0.25">
      <c r="A120" s="3">
        <v>42853</v>
      </c>
      <c r="B120" s="4">
        <v>1415.6</v>
      </c>
      <c r="C120" s="3">
        <v>42853</v>
      </c>
      <c r="D120">
        <v>76</v>
      </c>
    </row>
    <row r="121" spans="1:4" x14ac:dyDescent="0.25">
      <c r="A121" s="3">
        <v>42854</v>
      </c>
      <c r="B121" s="4">
        <v>1423.6</v>
      </c>
      <c r="C121" s="3">
        <v>42854</v>
      </c>
      <c r="D121">
        <v>73.55</v>
      </c>
    </row>
    <row r="122" spans="1:4" x14ac:dyDescent="0.25">
      <c r="A122" s="3">
        <v>42855</v>
      </c>
      <c r="B122" s="4">
        <v>1435.2</v>
      </c>
      <c r="C122" s="3">
        <v>42855</v>
      </c>
      <c r="D122">
        <v>83.51</v>
      </c>
    </row>
    <row r="123" spans="1:4" x14ac:dyDescent="0.25">
      <c r="A123" s="3">
        <v>42856</v>
      </c>
      <c r="B123" s="4">
        <v>1533.1</v>
      </c>
      <c r="C123" s="3">
        <v>42856</v>
      </c>
      <c r="D123">
        <v>81.400000000000006</v>
      </c>
    </row>
    <row r="124" spans="1:4" x14ac:dyDescent="0.25">
      <c r="A124" s="3">
        <v>42857</v>
      </c>
      <c r="B124" s="4">
        <v>1560</v>
      </c>
      <c r="C124" s="3">
        <v>42857</v>
      </c>
      <c r="D124">
        <v>82.01</v>
      </c>
    </row>
    <row r="125" spans="1:4" x14ac:dyDescent="0.25">
      <c r="A125" s="3">
        <v>42858</v>
      </c>
      <c r="B125" s="4">
        <v>1617.8</v>
      </c>
      <c r="C125" s="3">
        <v>42858</v>
      </c>
      <c r="D125">
        <v>85.79</v>
      </c>
    </row>
    <row r="126" spans="1:4" x14ac:dyDescent="0.25">
      <c r="A126" s="3">
        <v>42859</v>
      </c>
      <c r="B126" s="4">
        <v>1607.1</v>
      </c>
      <c r="C126" s="3">
        <v>42859</v>
      </c>
      <c r="D126">
        <v>99.2</v>
      </c>
    </row>
    <row r="127" spans="1:4" x14ac:dyDescent="0.25">
      <c r="A127" s="3">
        <v>42860</v>
      </c>
      <c r="B127" s="4">
        <v>1545.1</v>
      </c>
      <c r="C127" s="3">
        <v>42860</v>
      </c>
      <c r="D127">
        <v>91.5</v>
      </c>
    </row>
    <row r="128" spans="1:4" x14ac:dyDescent="0.25">
      <c r="A128" s="3">
        <v>42861</v>
      </c>
      <c r="B128" s="4">
        <v>1597.1</v>
      </c>
      <c r="C128" s="3">
        <v>42861</v>
      </c>
      <c r="D128">
        <v>96.65</v>
      </c>
    </row>
    <row r="129" spans="1:4" x14ac:dyDescent="0.25">
      <c r="A129" s="3">
        <v>42862</v>
      </c>
      <c r="B129" s="4">
        <v>1619.9</v>
      </c>
      <c r="C129" s="3">
        <v>42862</v>
      </c>
      <c r="D129">
        <v>94.21</v>
      </c>
    </row>
    <row r="130" spans="1:4" x14ac:dyDescent="0.25">
      <c r="A130" s="3">
        <v>42863</v>
      </c>
      <c r="B130" s="4">
        <v>1703.2</v>
      </c>
      <c r="C130" s="3">
        <v>42863</v>
      </c>
      <c r="D130">
        <v>88.97</v>
      </c>
    </row>
    <row r="131" spans="1:4" x14ac:dyDescent="0.25">
      <c r="A131" s="3">
        <v>42864</v>
      </c>
      <c r="B131" s="4">
        <v>1760</v>
      </c>
      <c r="C131" s="3">
        <v>42864</v>
      </c>
      <c r="D131">
        <v>88.94</v>
      </c>
    </row>
    <row r="132" spans="1:4" x14ac:dyDescent="0.25">
      <c r="A132" s="3">
        <v>42865</v>
      </c>
      <c r="B132" s="4">
        <v>1796.8</v>
      </c>
      <c r="C132" s="3">
        <v>42865</v>
      </c>
      <c r="D132">
        <v>88.33</v>
      </c>
    </row>
    <row r="133" spans="1:4" x14ac:dyDescent="0.25">
      <c r="A133" s="3">
        <v>42866</v>
      </c>
      <c r="B133" s="4">
        <v>1853.9</v>
      </c>
      <c r="C133" s="3">
        <v>42866</v>
      </c>
      <c r="D133">
        <v>89.38</v>
      </c>
    </row>
    <row r="134" spans="1:4" x14ac:dyDescent="0.25">
      <c r="A134" s="3">
        <v>42867</v>
      </c>
      <c r="B134" s="4">
        <v>1735</v>
      </c>
      <c r="C134" s="3">
        <v>42867</v>
      </c>
      <c r="D134">
        <v>86.99</v>
      </c>
    </row>
    <row r="135" spans="1:4" x14ac:dyDescent="0.25">
      <c r="A135" s="3">
        <v>42868</v>
      </c>
      <c r="B135" s="4">
        <v>1820.4</v>
      </c>
      <c r="C135" s="3">
        <v>42868</v>
      </c>
      <c r="D135">
        <v>89.9</v>
      </c>
    </row>
    <row r="136" spans="1:4" x14ac:dyDescent="0.25">
      <c r="A136" s="3">
        <v>42869</v>
      </c>
      <c r="B136" s="4">
        <v>1828.1</v>
      </c>
      <c r="C136" s="3">
        <v>42869</v>
      </c>
      <c r="D136">
        <v>90.37</v>
      </c>
    </row>
    <row r="137" spans="1:4" x14ac:dyDescent="0.25">
      <c r="A137" s="3">
        <v>42870</v>
      </c>
      <c r="B137" s="4">
        <v>1772.5</v>
      </c>
      <c r="C137" s="3">
        <v>42870</v>
      </c>
      <c r="D137">
        <v>92.56</v>
      </c>
    </row>
    <row r="138" spans="1:4" x14ac:dyDescent="0.25">
      <c r="A138" s="3">
        <v>42871</v>
      </c>
      <c r="B138" s="4">
        <v>1785.7</v>
      </c>
      <c r="C138" s="3">
        <v>42871</v>
      </c>
      <c r="D138">
        <v>88.17</v>
      </c>
    </row>
    <row r="139" spans="1:4" x14ac:dyDescent="0.25">
      <c r="A139" s="3">
        <v>42872</v>
      </c>
      <c r="B139" s="4">
        <v>1870</v>
      </c>
      <c r="C139" s="3">
        <v>42872</v>
      </c>
      <c r="D139">
        <v>89.67</v>
      </c>
    </row>
    <row r="140" spans="1:4" x14ac:dyDescent="0.25">
      <c r="A140" s="3">
        <v>42873</v>
      </c>
      <c r="B140" s="4">
        <v>1941.5</v>
      </c>
      <c r="C140" s="3">
        <v>42873</v>
      </c>
      <c r="D140">
        <v>98.6</v>
      </c>
    </row>
    <row r="141" spans="1:4" x14ac:dyDescent="0.25">
      <c r="A141" s="3">
        <v>42874</v>
      </c>
      <c r="B141" s="4">
        <v>1966.5</v>
      </c>
      <c r="C141" s="3">
        <v>42874</v>
      </c>
      <c r="D141">
        <v>124.4</v>
      </c>
    </row>
    <row r="142" spans="1:4" x14ac:dyDescent="0.25">
      <c r="A142" s="3">
        <v>42875</v>
      </c>
      <c r="B142" s="4">
        <v>2059.6999999999998</v>
      </c>
      <c r="C142" s="3">
        <v>42875</v>
      </c>
      <c r="D142">
        <v>123.03</v>
      </c>
    </row>
    <row r="143" spans="1:4" x14ac:dyDescent="0.25">
      <c r="A143" s="3">
        <v>42876</v>
      </c>
      <c r="B143" s="4">
        <v>2029.2</v>
      </c>
      <c r="C143" s="3">
        <v>42876</v>
      </c>
      <c r="D143">
        <v>146.13999999999999</v>
      </c>
    </row>
    <row r="144" spans="1:4" x14ac:dyDescent="0.25">
      <c r="A144" s="3">
        <v>42877</v>
      </c>
      <c r="B144" s="4">
        <v>2085.5</v>
      </c>
      <c r="C144" s="3">
        <v>42877</v>
      </c>
      <c r="D144">
        <v>154.91999999999999</v>
      </c>
    </row>
    <row r="145" spans="1:4" x14ac:dyDescent="0.25">
      <c r="A145" s="3">
        <v>42878</v>
      </c>
      <c r="B145" s="4">
        <v>2249.3000000000002</v>
      </c>
      <c r="C145" s="3">
        <v>42878</v>
      </c>
      <c r="D145">
        <v>168.24</v>
      </c>
    </row>
    <row r="146" spans="1:4" x14ac:dyDescent="0.25">
      <c r="A146" s="3">
        <v>42879</v>
      </c>
      <c r="B146" s="4">
        <v>2394.8000000000002</v>
      </c>
      <c r="C146" s="3">
        <v>42879</v>
      </c>
      <c r="D146">
        <v>183.88</v>
      </c>
    </row>
    <row r="147" spans="1:4" x14ac:dyDescent="0.25">
      <c r="A147" s="3">
        <v>42880</v>
      </c>
      <c r="B147" s="4">
        <v>2252</v>
      </c>
      <c r="C147" s="3">
        <v>42880</v>
      </c>
      <c r="D147">
        <v>168.71</v>
      </c>
    </row>
    <row r="148" spans="1:4" x14ac:dyDescent="0.25">
      <c r="A148" s="3">
        <v>42881</v>
      </c>
      <c r="B148" s="4">
        <v>2127.3000000000002</v>
      </c>
      <c r="C148" s="3">
        <v>42881</v>
      </c>
      <c r="D148">
        <v>152.80000000000001</v>
      </c>
    </row>
    <row r="149" spans="1:4" x14ac:dyDescent="0.25">
      <c r="A149" s="3">
        <v>42882</v>
      </c>
      <c r="B149" s="4">
        <v>1972.3</v>
      </c>
      <c r="C149" s="3">
        <v>42882</v>
      </c>
      <c r="D149">
        <v>149.99</v>
      </c>
    </row>
    <row r="150" spans="1:4" x14ac:dyDescent="0.25">
      <c r="A150" s="3">
        <v>42883</v>
      </c>
      <c r="B150" s="4">
        <v>2056.6</v>
      </c>
      <c r="C150" s="3">
        <v>42883</v>
      </c>
      <c r="D150">
        <v>161.91</v>
      </c>
    </row>
    <row r="151" spans="1:4" x14ac:dyDescent="0.25">
      <c r="A151" s="3">
        <v>42884</v>
      </c>
      <c r="B151" s="4">
        <v>2207.4</v>
      </c>
      <c r="C151" s="3">
        <v>42884</v>
      </c>
      <c r="D151">
        <v>189.99</v>
      </c>
    </row>
    <row r="152" spans="1:4" x14ac:dyDescent="0.25">
      <c r="A152" s="3">
        <v>42885</v>
      </c>
      <c r="B152" s="4">
        <v>2146.6999999999998</v>
      </c>
      <c r="C152" s="3">
        <v>42885</v>
      </c>
      <c r="D152">
        <v>224.69</v>
      </c>
    </row>
    <row r="153" spans="1:4" x14ac:dyDescent="0.25">
      <c r="A153" s="3">
        <v>42886</v>
      </c>
      <c r="B153" s="4">
        <v>2191.8000000000002</v>
      </c>
      <c r="C153" s="3">
        <v>42886</v>
      </c>
      <c r="D153">
        <v>218.34</v>
      </c>
    </row>
    <row r="154" spans="1:4" x14ac:dyDescent="0.25">
      <c r="A154" s="3">
        <v>42887</v>
      </c>
      <c r="B154" s="4">
        <v>2311.6</v>
      </c>
      <c r="C154" s="3">
        <v>42887</v>
      </c>
      <c r="D154">
        <v>211.4</v>
      </c>
    </row>
    <row r="155" spans="1:4" x14ac:dyDescent="0.25">
      <c r="A155" s="3">
        <v>42888</v>
      </c>
      <c r="B155" s="4">
        <v>2405.9</v>
      </c>
      <c r="C155" s="3">
        <v>42888</v>
      </c>
      <c r="D155">
        <v>214.77</v>
      </c>
    </row>
    <row r="156" spans="1:4" x14ac:dyDescent="0.25">
      <c r="A156" s="3">
        <v>42889</v>
      </c>
      <c r="B156" s="4">
        <v>2461</v>
      </c>
      <c r="C156" s="3">
        <v>42889</v>
      </c>
      <c r="D156">
        <v>217.01</v>
      </c>
    </row>
    <row r="157" spans="1:4" x14ac:dyDescent="0.25">
      <c r="A157" s="3">
        <v>42890</v>
      </c>
      <c r="B157" s="4">
        <v>2488.1999999999998</v>
      </c>
      <c r="C157" s="3">
        <v>42890</v>
      </c>
      <c r="D157">
        <v>241.06</v>
      </c>
    </row>
    <row r="158" spans="1:4" x14ac:dyDescent="0.25">
      <c r="A158" s="3">
        <v>42891</v>
      </c>
      <c r="B158" s="4">
        <v>2636.2</v>
      </c>
      <c r="C158" s="3">
        <v>42891</v>
      </c>
      <c r="D158">
        <v>242.16</v>
      </c>
    </row>
    <row r="159" spans="1:4" x14ac:dyDescent="0.25">
      <c r="A159" s="3">
        <v>42892</v>
      </c>
      <c r="B159" s="4">
        <v>2843.6</v>
      </c>
      <c r="C159" s="3">
        <v>42892</v>
      </c>
      <c r="D159">
        <v>261.89</v>
      </c>
    </row>
    <row r="160" spans="1:4" x14ac:dyDescent="0.25">
      <c r="A160" s="3">
        <v>42893</v>
      </c>
      <c r="B160" s="4">
        <v>2642.6</v>
      </c>
      <c r="C160" s="3">
        <v>42893</v>
      </c>
      <c r="D160">
        <v>250.7</v>
      </c>
    </row>
    <row r="161" spans="1:4" x14ac:dyDescent="0.25">
      <c r="A161" s="3">
        <v>42894</v>
      </c>
      <c r="B161" s="4">
        <v>2782.1</v>
      </c>
      <c r="C161" s="3">
        <v>42894</v>
      </c>
      <c r="D161">
        <v>256.95</v>
      </c>
    </row>
    <row r="162" spans="1:4" x14ac:dyDescent="0.25">
      <c r="A162" s="3">
        <v>42895</v>
      </c>
      <c r="B162" s="4">
        <v>2809</v>
      </c>
      <c r="C162" s="3">
        <v>42895</v>
      </c>
      <c r="D162">
        <v>278.41000000000003</v>
      </c>
    </row>
    <row r="163" spans="1:4" x14ac:dyDescent="0.25">
      <c r="A163" s="3">
        <v>42896</v>
      </c>
      <c r="B163" s="4">
        <v>2806</v>
      </c>
      <c r="C163" s="3">
        <v>42896</v>
      </c>
      <c r="D163">
        <v>325.88</v>
      </c>
    </row>
    <row r="164" spans="1:4" x14ac:dyDescent="0.25">
      <c r="A164" s="3">
        <v>42897</v>
      </c>
      <c r="B164" s="4">
        <v>2936.3</v>
      </c>
      <c r="C164" s="3">
        <v>42897</v>
      </c>
      <c r="D164">
        <v>336.33</v>
      </c>
    </row>
    <row r="165" spans="1:4" x14ac:dyDescent="0.25">
      <c r="A165" s="3">
        <v>42898</v>
      </c>
      <c r="B165" s="4">
        <v>2571.8000000000002</v>
      </c>
      <c r="C165" s="3">
        <v>42898</v>
      </c>
      <c r="D165">
        <v>386.9</v>
      </c>
    </row>
    <row r="166" spans="1:4" x14ac:dyDescent="0.25">
      <c r="A166" s="3">
        <v>42899</v>
      </c>
      <c r="B166" s="4">
        <v>2676.4</v>
      </c>
      <c r="C166" s="3">
        <v>42899</v>
      </c>
      <c r="D166">
        <v>382.7</v>
      </c>
    </row>
    <row r="167" spans="1:4" x14ac:dyDescent="0.25">
      <c r="A167" s="3">
        <v>42900</v>
      </c>
      <c r="B167" s="4">
        <v>2395</v>
      </c>
      <c r="C167" s="3">
        <v>42900</v>
      </c>
      <c r="D167">
        <v>335.95</v>
      </c>
    </row>
    <row r="168" spans="1:4" x14ac:dyDescent="0.25">
      <c r="A168" s="3">
        <v>42901</v>
      </c>
      <c r="B168" s="4">
        <v>2377.4</v>
      </c>
      <c r="C168" s="3">
        <v>42901</v>
      </c>
      <c r="D168">
        <v>338.7</v>
      </c>
    </row>
    <row r="169" spans="1:4" x14ac:dyDescent="0.25">
      <c r="A169" s="3">
        <v>42902</v>
      </c>
      <c r="B169" s="4">
        <v>2437</v>
      </c>
      <c r="C169" s="3">
        <v>42902</v>
      </c>
      <c r="D169">
        <v>348.44</v>
      </c>
    </row>
    <row r="170" spans="1:4" x14ac:dyDescent="0.25">
      <c r="A170" s="3">
        <v>42903</v>
      </c>
      <c r="B170" s="4">
        <v>2610</v>
      </c>
      <c r="C170" s="3">
        <v>42903</v>
      </c>
      <c r="D170">
        <v>364.56</v>
      </c>
    </row>
    <row r="171" spans="1:4" x14ac:dyDescent="0.25">
      <c r="A171" s="3">
        <v>42904</v>
      </c>
      <c r="B171" s="4">
        <v>2491.5</v>
      </c>
      <c r="C171" s="3">
        <v>42904</v>
      </c>
      <c r="D171">
        <v>348.88</v>
      </c>
    </row>
    <row r="172" spans="1:4" x14ac:dyDescent="0.25">
      <c r="A172" s="3">
        <v>42905</v>
      </c>
      <c r="B172" s="4">
        <v>2580.8000000000002</v>
      </c>
      <c r="C172" s="3">
        <v>42905</v>
      </c>
      <c r="D172">
        <v>355.5</v>
      </c>
    </row>
    <row r="173" spans="1:4" x14ac:dyDescent="0.25">
      <c r="A173" s="3">
        <v>42906</v>
      </c>
      <c r="B173" s="4">
        <v>2712.2</v>
      </c>
      <c r="C173" s="3">
        <v>42906</v>
      </c>
      <c r="D173">
        <v>344.15</v>
      </c>
    </row>
    <row r="174" spans="1:4" x14ac:dyDescent="0.25">
      <c r="A174" s="3">
        <v>42907</v>
      </c>
      <c r="B174" s="4">
        <v>2621.1999999999998</v>
      </c>
      <c r="C174" s="3">
        <v>42907</v>
      </c>
      <c r="D174">
        <v>321.66000000000003</v>
      </c>
    </row>
    <row r="175" spans="1:4" x14ac:dyDescent="0.25">
      <c r="A175" s="3">
        <v>42908</v>
      </c>
      <c r="B175" s="4">
        <v>2672.8</v>
      </c>
      <c r="C175" s="3">
        <v>42908</v>
      </c>
      <c r="D175">
        <v>320.94</v>
      </c>
    </row>
    <row r="176" spans="1:4" x14ac:dyDescent="0.25">
      <c r="A176" s="3">
        <v>42909</v>
      </c>
      <c r="B176" s="4">
        <v>2674.9</v>
      </c>
      <c r="C176" s="3">
        <v>42909</v>
      </c>
      <c r="D176">
        <v>324.37</v>
      </c>
    </row>
    <row r="177" spans="1:4" x14ac:dyDescent="0.25">
      <c r="A177" s="3">
        <v>42910</v>
      </c>
      <c r="B177" s="4">
        <v>2502.6</v>
      </c>
      <c r="C177" s="3">
        <v>42910</v>
      </c>
      <c r="D177">
        <v>296.89</v>
      </c>
    </row>
    <row r="178" spans="1:4" x14ac:dyDescent="0.25">
      <c r="A178" s="3">
        <v>42911</v>
      </c>
      <c r="B178" s="4">
        <v>2477.6999999999998</v>
      </c>
      <c r="C178" s="3">
        <v>42911</v>
      </c>
      <c r="D178">
        <v>277</v>
      </c>
    </row>
    <row r="179" spans="1:4" x14ac:dyDescent="0.25">
      <c r="A179" s="3">
        <v>42912</v>
      </c>
      <c r="B179" s="4">
        <v>2394.6</v>
      </c>
      <c r="C179" s="3">
        <v>42912</v>
      </c>
      <c r="D179">
        <v>251.3</v>
      </c>
    </row>
    <row r="180" spans="1:4" x14ac:dyDescent="0.25">
      <c r="A180" s="3">
        <v>42913</v>
      </c>
      <c r="B180" s="4">
        <v>2521.1999999999998</v>
      </c>
      <c r="C180" s="3">
        <v>42913</v>
      </c>
      <c r="D180">
        <v>279</v>
      </c>
    </row>
    <row r="181" spans="1:4" x14ac:dyDescent="0.25">
      <c r="A181" s="3">
        <v>42914</v>
      </c>
      <c r="B181" s="4">
        <v>2518.1999999999998</v>
      </c>
      <c r="C181" s="3">
        <v>42914</v>
      </c>
      <c r="D181">
        <v>311.62</v>
      </c>
    </row>
    <row r="182" spans="1:4" x14ac:dyDescent="0.25">
      <c r="A182" s="3">
        <v>42915</v>
      </c>
      <c r="B182" s="4">
        <v>2470.1</v>
      </c>
      <c r="C182" s="3">
        <v>42915</v>
      </c>
      <c r="D182">
        <v>285.3</v>
      </c>
    </row>
    <row r="183" spans="1:4" x14ac:dyDescent="0.25">
      <c r="A183" s="3">
        <v>42916</v>
      </c>
      <c r="B183" s="4">
        <v>2420.6999999999998</v>
      </c>
      <c r="C183" s="3">
        <v>42916</v>
      </c>
      <c r="D183">
        <v>275.62</v>
      </c>
    </row>
    <row r="184" spans="1:4" x14ac:dyDescent="0.25">
      <c r="A184" s="3">
        <v>42917</v>
      </c>
      <c r="B184" s="4">
        <v>2349.5</v>
      </c>
      <c r="C184" s="3">
        <v>42917</v>
      </c>
      <c r="D184">
        <v>255</v>
      </c>
    </row>
    <row r="185" spans="1:4" x14ac:dyDescent="0.25">
      <c r="A185" s="3">
        <v>42918</v>
      </c>
      <c r="B185" s="4">
        <v>2445</v>
      </c>
      <c r="C185" s="3">
        <v>42918</v>
      </c>
      <c r="D185">
        <v>277.64</v>
      </c>
    </row>
    <row r="186" spans="1:4" x14ac:dyDescent="0.25">
      <c r="A186" s="3">
        <v>42919</v>
      </c>
      <c r="B186" s="4">
        <v>2524</v>
      </c>
      <c r="C186" s="3">
        <v>42919</v>
      </c>
      <c r="D186">
        <v>273.99</v>
      </c>
    </row>
    <row r="187" spans="1:4" x14ac:dyDescent="0.25">
      <c r="A187" s="3">
        <v>42920</v>
      </c>
      <c r="B187" s="4">
        <v>2582.6</v>
      </c>
      <c r="C187" s="3">
        <v>42920</v>
      </c>
      <c r="D187">
        <v>266.68</v>
      </c>
    </row>
    <row r="188" spans="1:4" x14ac:dyDescent="0.25">
      <c r="A188" s="3">
        <v>42921</v>
      </c>
      <c r="B188" s="4">
        <v>2598.5</v>
      </c>
      <c r="C188" s="3">
        <v>42921</v>
      </c>
      <c r="D188">
        <v>264.77</v>
      </c>
    </row>
    <row r="189" spans="1:4" x14ac:dyDescent="0.25">
      <c r="A189" s="3">
        <v>42922</v>
      </c>
      <c r="B189" s="4">
        <v>2593.1</v>
      </c>
      <c r="C189" s="3">
        <v>42922</v>
      </c>
      <c r="D189">
        <v>265.35000000000002</v>
      </c>
    </row>
    <row r="190" spans="1:4" x14ac:dyDescent="0.25">
      <c r="A190" s="3">
        <v>42923</v>
      </c>
      <c r="B190" s="4">
        <v>2479.3000000000002</v>
      </c>
      <c r="C190" s="3">
        <v>42923</v>
      </c>
      <c r="D190">
        <v>238.38</v>
      </c>
    </row>
    <row r="191" spans="1:4" x14ac:dyDescent="0.25">
      <c r="A191" s="3">
        <v>42924</v>
      </c>
      <c r="B191" s="4">
        <v>2542</v>
      </c>
      <c r="C191" s="3">
        <v>42924</v>
      </c>
      <c r="D191">
        <v>245.23</v>
      </c>
    </row>
    <row r="192" spans="1:4" x14ac:dyDescent="0.25">
      <c r="A192" s="3">
        <v>42925</v>
      </c>
      <c r="B192" s="4">
        <v>2478</v>
      </c>
      <c r="C192" s="3">
        <v>42925</v>
      </c>
      <c r="D192">
        <v>234.97</v>
      </c>
    </row>
    <row r="193" spans="1:4" x14ac:dyDescent="0.25">
      <c r="A193" s="3">
        <v>42926</v>
      </c>
      <c r="B193" s="4">
        <v>2318.3000000000002</v>
      </c>
      <c r="C193" s="3">
        <v>42926</v>
      </c>
      <c r="D193">
        <v>202</v>
      </c>
    </row>
    <row r="194" spans="1:4" x14ac:dyDescent="0.25">
      <c r="A194" s="3">
        <v>42927</v>
      </c>
      <c r="B194" s="4">
        <v>2282.1</v>
      </c>
      <c r="C194" s="3">
        <v>42927</v>
      </c>
      <c r="D194">
        <v>188.63</v>
      </c>
    </row>
    <row r="195" spans="1:4" x14ac:dyDescent="0.25">
      <c r="A195" s="3">
        <v>42928</v>
      </c>
      <c r="B195" s="4">
        <v>2374.4</v>
      </c>
      <c r="C195" s="3">
        <v>42928</v>
      </c>
      <c r="D195">
        <v>223.92</v>
      </c>
    </row>
    <row r="196" spans="1:4" x14ac:dyDescent="0.25">
      <c r="A196" s="3">
        <v>42929</v>
      </c>
      <c r="B196" s="4">
        <v>2329</v>
      </c>
      <c r="C196" s="3">
        <v>42929</v>
      </c>
      <c r="D196">
        <v>205</v>
      </c>
    </row>
    <row r="197" spans="1:4" x14ac:dyDescent="0.25">
      <c r="A197" s="3">
        <v>42930</v>
      </c>
      <c r="B197" s="4">
        <v>2205.1</v>
      </c>
      <c r="C197" s="3">
        <v>42930</v>
      </c>
      <c r="D197">
        <v>196.49</v>
      </c>
    </row>
    <row r="198" spans="1:4" x14ac:dyDescent="0.25">
      <c r="A198" s="3">
        <v>42931</v>
      </c>
      <c r="B198" s="4">
        <v>1978.6</v>
      </c>
      <c r="C198" s="3">
        <v>42931</v>
      </c>
      <c r="D198">
        <v>170.15</v>
      </c>
    </row>
    <row r="199" spans="1:4" x14ac:dyDescent="0.25">
      <c r="A199" s="3">
        <v>42932</v>
      </c>
      <c r="B199" s="4">
        <v>1924.9</v>
      </c>
      <c r="C199" s="3">
        <v>42932</v>
      </c>
      <c r="D199">
        <v>157.4</v>
      </c>
    </row>
    <row r="200" spans="1:4" x14ac:dyDescent="0.25">
      <c r="A200" s="3">
        <v>42933</v>
      </c>
      <c r="B200" s="4">
        <v>2219</v>
      </c>
      <c r="C200" s="3">
        <v>42933</v>
      </c>
      <c r="D200">
        <v>190.16</v>
      </c>
    </row>
    <row r="201" spans="1:4" x14ac:dyDescent="0.25">
      <c r="A201" s="3">
        <v>42934</v>
      </c>
      <c r="B201" s="4">
        <v>2302.1</v>
      </c>
      <c r="C201" s="3">
        <v>42934</v>
      </c>
      <c r="D201">
        <v>226.56</v>
      </c>
    </row>
    <row r="202" spans="1:4" x14ac:dyDescent="0.25">
      <c r="A202" s="3">
        <v>42935</v>
      </c>
      <c r="B202" s="4">
        <v>2253.1</v>
      </c>
      <c r="C202" s="3">
        <v>42935</v>
      </c>
      <c r="D202">
        <v>194.63</v>
      </c>
    </row>
    <row r="203" spans="1:4" x14ac:dyDescent="0.25">
      <c r="A203" s="3">
        <v>42936</v>
      </c>
      <c r="B203" s="4">
        <v>2856.3</v>
      </c>
      <c r="C203" s="3">
        <v>42936</v>
      </c>
      <c r="D203">
        <v>227.29</v>
      </c>
    </row>
    <row r="204" spans="1:4" x14ac:dyDescent="0.25">
      <c r="A204" s="3">
        <v>42937</v>
      </c>
      <c r="B204" s="4">
        <v>2664</v>
      </c>
      <c r="C204" s="3">
        <v>42937</v>
      </c>
      <c r="D204">
        <v>216.11</v>
      </c>
    </row>
    <row r="205" spans="1:4" x14ac:dyDescent="0.25">
      <c r="A205" s="3">
        <v>42938</v>
      </c>
      <c r="B205" s="4">
        <v>2845.7</v>
      </c>
      <c r="C205" s="3">
        <v>42938</v>
      </c>
      <c r="D205">
        <v>232.01</v>
      </c>
    </row>
    <row r="206" spans="1:4" x14ac:dyDescent="0.25">
      <c r="A206" s="3">
        <v>42939</v>
      </c>
      <c r="B206" s="4">
        <v>2747.5</v>
      </c>
      <c r="C206" s="3">
        <v>42939</v>
      </c>
      <c r="D206">
        <v>228.15</v>
      </c>
    </row>
    <row r="207" spans="1:4" x14ac:dyDescent="0.25">
      <c r="A207" s="3">
        <v>42940</v>
      </c>
      <c r="B207" s="4">
        <v>2769.7</v>
      </c>
      <c r="C207" s="3">
        <v>42940</v>
      </c>
      <c r="D207">
        <v>226.59</v>
      </c>
    </row>
    <row r="208" spans="1:4" x14ac:dyDescent="0.25">
      <c r="A208" s="3">
        <v>42941</v>
      </c>
      <c r="B208" s="4">
        <v>2560.9</v>
      </c>
      <c r="C208" s="3">
        <v>42941</v>
      </c>
      <c r="D208">
        <v>202.7</v>
      </c>
    </row>
    <row r="209" spans="1:4" x14ac:dyDescent="0.25">
      <c r="A209" s="3">
        <v>42942</v>
      </c>
      <c r="B209" s="4">
        <v>2525.6999999999998</v>
      </c>
      <c r="C209" s="3">
        <v>42942</v>
      </c>
      <c r="D209">
        <v>203.33</v>
      </c>
    </row>
    <row r="210" spans="1:4" x14ac:dyDescent="0.25">
      <c r="A210" s="3">
        <v>42943</v>
      </c>
      <c r="B210" s="4">
        <v>2664.9</v>
      </c>
      <c r="C210" s="3">
        <v>42943</v>
      </c>
      <c r="D210">
        <v>202.54</v>
      </c>
    </row>
    <row r="211" spans="1:4" x14ac:dyDescent="0.25">
      <c r="A211" s="3">
        <v>42944</v>
      </c>
      <c r="B211" s="4">
        <v>2784.8</v>
      </c>
      <c r="C211" s="3">
        <v>42944</v>
      </c>
      <c r="D211">
        <v>191.2</v>
      </c>
    </row>
    <row r="212" spans="1:4" x14ac:dyDescent="0.25">
      <c r="A212" s="3">
        <v>42945</v>
      </c>
      <c r="B212" s="4">
        <v>2714.1</v>
      </c>
      <c r="C212" s="3">
        <v>42945</v>
      </c>
      <c r="D212">
        <v>206.76</v>
      </c>
    </row>
    <row r="213" spans="1:4" x14ac:dyDescent="0.25">
      <c r="A213" s="3">
        <v>42946</v>
      </c>
      <c r="B213" s="4">
        <v>2749</v>
      </c>
      <c r="C213" s="3">
        <v>42946</v>
      </c>
      <c r="D213">
        <v>195.31</v>
      </c>
    </row>
    <row r="214" spans="1:4" x14ac:dyDescent="0.25">
      <c r="A214" s="3">
        <v>42947</v>
      </c>
      <c r="B214" s="4">
        <v>2856</v>
      </c>
      <c r="C214" s="3">
        <v>42947</v>
      </c>
      <c r="D214">
        <v>200.81</v>
      </c>
    </row>
    <row r="215" spans="1:4" x14ac:dyDescent="0.25">
      <c r="A215" s="3">
        <v>42948</v>
      </c>
      <c r="B215" s="4">
        <v>2731.2</v>
      </c>
      <c r="C215" s="3">
        <v>42948</v>
      </c>
      <c r="D215">
        <v>225.97</v>
      </c>
    </row>
    <row r="216" spans="1:4" x14ac:dyDescent="0.25">
      <c r="A216" s="3">
        <v>42949</v>
      </c>
      <c r="B216" s="4">
        <v>2702</v>
      </c>
      <c r="C216" s="3">
        <v>42949</v>
      </c>
      <c r="D216">
        <v>218</v>
      </c>
    </row>
    <row r="217" spans="1:4" x14ac:dyDescent="0.25">
      <c r="A217" s="3">
        <v>42950</v>
      </c>
      <c r="B217" s="4">
        <v>2790.3</v>
      </c>
      <c r="C217" s="3">
        <v>42950</v>
      </c>
      <c r="D217">
        <v>224.79</v>
      </c>
    </row>
    <row r="218" spans="1:4" x14ac:dyDescent="0.25">
      <c r="A218" s="3">
        <v>42951</v>
      </c>
      <c r="B218" s="4">
        <v>2860</v>
      </c>
      <c r="C218" s="3">
        <v>42951</v>
      </c>
      <c r="D218">
        <v>220.73</v>
      </c>
    </row>
    <row r="219" spans="1:4" x14ac:dyDescent="0.25">
      <c r="A219" s="3">
        <v>42952</v>
      </c>
      <c r="B219" s="4">
        <v>3256.4</v>
      </c>
      <c r="C219" s="3">
        <v>42952</v>
      </c>
      <c r="D219">
        <v>253.87</v>
      </c>
    </row>
    <row r="220" spans="1:4" x14ac:dyDescent="0.25">
      <c r="A220" s="3">
        <v>42953</v>
      </c>
      <c r="B220" s="4">
        <v>3227.9</v>
      </c>
      <c r="C220" s="3">
        <v>42953</v>
      </c>
      <c r="D220">
        <v>264.29000000000002</v>
      </c>
    </row>
    <row r="221" spans="1:4" x14ac:dyDescent="0.25">
      <c r="A221" s="3">
        <v>42954</v>
      </c>
      <c r="B221" s="4">
        <v>3396.7</v>
      </c>
      <c r="C221" s="3">
        <v>42954</v>
      </c>
      <c r="D221">
        <v>269.51</v>
      </c>
    </row>
    <row r="222" spans="1:4" x14ac:dyDescent="0.25">
      <c r="A222" s="3">
        <v>42955</v>
      </c>
      <c r="B222" s="4">
        <v>3415</v>
      </c>
      <c r="C222" s="3">
        <v>42955</v>
      </c>
      <c r="D222">
        <v>295.83</v>
      </c>
    </row>
    <row r="223" spans="1:4" x14ac:dyDescent="0.25">
      <c r="A223" s="3">
        <v>42956</v>
      </c>
      <c r="B223" s="4">
        <v>3339.9</v>
      </c>
      <c r="C223" s="3">
        <v>42956</v>
      </c>
      <c r="D223">
        <v>293.99</v>
      </c>
    </row>
    <row r="224" spans="1:4" x14ac:dyDescent="0.25">
      <c r="A224" s="3">
        <v>42957</v>
      </c>
      <c r="B224" s="4">
        <v>3407.9</v>
      </c>
      <c r="C224" s="3">
        <v>42957</v>
      </c>
      <c r="D224">
        <v>295.97000000000003</v>
      </c>
    </row>
    <row r="225" spans="1:4" x14ac:dyDescent="0.25">
      <c r="A225" s="3">
        <v>42958</v>
      </c>
      <c r="B225" s="4">
        <v>3644.1</v>
      </c>
      <c r="C225" s="3">
        <v>42958</v>
      </c>
      <c r="D225">
        <v>308.81</v>
      </c>
    </row>
    <row r="226" spans="1:4" x14ac:dyDescent="0.25">
      <c r="A226" s="3">
        <v>42959</v>
      </c>
      <c r="B226" s="4">
        <v>3865.5</v>
      </c>
      <c r="C226" s="3">
        <v>42959</v>
      </c>
      <c r="D226">
        <v>307.22000000000003</v>
      </c>
    </row>
    <row r="227" spans="1:4" x14ac:dyDescent="0.25">
      <c r="A227" s="3">
        <v>42960</v>
      </c>
      <c r="B227" s="4">
        <v>4053.3</v>
      </c>
      <c r="C227" s="3">
        <v>42960</v>
      </c>
      <c r="D227">
        <v>296.64</v>
      </c>
    </row>
    <row r="228" spans="1:4" x14ac:dyDescent="0.25">
      <c r="A228" s="3">
        <v>42961</v>
      </c>
      <c r="B228" s="4">
        <v>4319.5</v>
      </c>
      <c r="C228" s="3">
        <v>42961</v>
      </c>
      <c r="D228">
        <v>298.22000000000003</v>
      </c>
    </row>
    <row r="229" spans="1:4" x14ac:dyDescent="0.25">
      <c r="A229" s="3">
        <v>42962</v>
      </c>
      <c r="B229" s="4">
        <v>4151.8999999999996</v>
      </c>
      <c r="C229" s="3">
        <v>42962</v>
      </c>
      <c r="D229">
        <v>286</v>
      </c>
    </row>
    <row r="230" spans="1:4" x14ac:dyDescent="0.25">
      <c r="A230" s="3">
        <v>42963</v>
      </c>
      <c r="B230" s="4">
        <v>4386.3</v>
      </c>
      <c r="C230" s="3">
        <v>42963</v>
      </c>
      <c r="D230">
        <v>301.33999999999997</v>
      </c>
    </row>
    <row r="231" spans="1:4" x14ac:dyDescent="0.25">
      <c r="A231" s="3">
        <v>42964</v>
      </c>
      <c r="B231" s="4">
        <v>4260</v>
      </c>
      <c r="C231" s="3">
        <v>42964</v>
      </c>
      <c r="D231">
        <v>299</v>
      </c>
    </row>
    <row r="232" spans="1:4" x14ac:dyDescent="0.25">
      <c r="A232" s="3">
        <v>42965</v>
      </c>
      <c r="B232" s="4">
        <v>4090.2</v>
      </c>
      <c r="C232" s="3">
        <v>42965</v>
      </c>
      <c r="D232">
        <v>292</v>
      </c>
    </row>
    <row r="233" spans="1:4" x14ac:dyDescent="0.25">
      <c r="A233" s="3">
        <v>42966</v>
      </c>
      <c r="B233" s="4">
        <v>4145.1000000000004</v>
      </c>
      <c r="C233" s="3">
        <v>42966</v>
      </c>
      <c r="D233">
        <v>292.77999999999997</v>
      </c>
    </row>
    <row r="234" spans="1:4" x14ac:dyDescent="0.25">
      <c r="A234" s="3">
        <v>42967</v>
      </c>
      <c r="B234" s="4">
        <v>4064.3</v>
      </c>
      <c r="C234" s="3">
        <v>42967</v>
      </c>
      <c r="D234">
        <v>298.37</v>
      </c>
    </row>
    <row r="235" spans="1:4" x14ac:dyDescent="0.25">
      <c r="A235" s="3">
        <v>42968</v>
      </c>
      <c r="B235" s="4">
        <v>4002.5</v>
      </c>
      <c r="C235" s="3">
        <v>42968</v>
      </c>
      <c r="D235">
        <v>322.24</v>
      </c>
    </row>
    <row r="236" spans="1:4" x14ac:dyDescent="0.25">
      <c r="A236" s="3">
        <v>42969</v>
      </c>
      <c r="B236" s="4">
        <v>4074</v>
      </c>
      <c r="C236" s="3">
        <v>42969</v>
      </c>
      <c r="D236">
        <v>312.54000000000002</v>
      </c>
    </row>
    <row r="237" spans="1:4" x14ac:dyDescent="0.25">
      <c r="A237" s="3">
        <v>42970</v>
      </c>
      <c r="B237" s="4">
        <v>4129.1000000000004</v>
      </c>
      <c r="C237" s="3">
        <v>42970</v>
      </c>
      <c r="D237">
        <v>316.5</v>
      </c>
    </row>
    <row r="238" spans="1:4" x14ac:dyDescent="0.25">
      <c r="A238" s="3">
        <v>42971</v>
      </c>
      <c r="B238" s="4">
        <v>4325.2</v>
      </c>
      <c r="C238" s="3">
        <v>42971</v>
      </c>
      <c r="D238">
        <v>325.62</v>
      </c>
    </row>
    <row r="239" spans="1:4" x14ac:dyDescent="0.25">
      <c r="A239" s="3">
        <v>42972</v>
      </c>
      <c r="B239" s="4">
        <v>4351.5</v>
      </c>
      <c r="C239" s="3">
        <v>42972</v>
      </c>
      <c r="D239">
        <v>328.7</v>
      </c>
    </row>
    <row r="240" spans="1:4" x14ac:dyDescent="0.25">
      <c r="A240" s="3">
        <v>42973</v>
      </c>
      <c r="B240" s="4">
        <v>4341.7</v>
      </c>
      <c r="C240" s="3">
        <v>42973</v>
      </c>
      <c r="D240">
        <v>332.72</v>
      </c>
    </row>
    <row r="241" spans="1:4" x14ac:dyDescent="0.25">
      <c r="A241" s="3">
        <v>42974</v>
      </c>
      <c r="B241" s="4">
        <v>4331.8</v>
      </c>
      <c r="C241" s="3">
        <v>42974</v>
      </c>
      <c r="D241">
        <v>348.01</v>
      </c>
    </row>
    <row r="242" spans="1:4" x14ac:dyDescent="0.25">
      <c r="A242" s="3">
        <v>42975</v>
      </c>
      <c r="B242" s="4">
        <v>4383.8</v>
      </c>
      <c r="C242" s="3">
        <v>42975</v>
      </c>
      <c r="D242">
        <v>347.09</v>
      </c>
    </row>
    <row r="243" spans="1:4" x14ac:dyDescent="0.25">
      <c r="A243" s="3">
        <v>42976</v>
      </c>
      <c r="B243" s="4">
        <v>4587.1000000000004</v>
      </c>
      <c r="C243" s="3">
        <v>42976</v>
      </c>
      <c r="D243">
        <v>372</v>
      </c>
    </row>
    <row r="244" spans="1:4" x14ac:dyDescent="0.25">
      <c r="A244" s="3">
        <v>42977</v>
      </c>
      <c r="B244" s="4">
        <v>4569</v>
      </c>
      <c r="C244" s="3">
        <v>42977</v>
      </c>
      <c r="D244">
        <v>382.78</v>
      </c>
    </row>
    <row r="245" spans="1:4" x14ac:dyDescent="0.25">
      <c r="A245" s="3">
        <v>42978</v>
      </c>
      <c r="B245" s="4">
        <v>4718.2</v>
      </c>
      <c r="C245" s="3">
        <v>42978</v>
      </c>
      <c r="D245">
        <v>387.3</v>
      </c>
    </row>
    <row r="246" spans="1:4" x14ac:dyDescent="0.25">
      <c r="A246" s="3">
        <v>42979</v>
      </c>
      <c r="B246" s="4">
        <v>4904.8999999999996</v>
      </c>
      <c r="C246" s="3">
        <v>42979</v>
      </c>
      <c r="D246">
        <v>390.35</v>
      </c>
    </row>
    <row r="247" spans="1:4" x14ac:dyDescent="0.25">
      <c r="A247" s="3">
        <v>42980</v>
      </c>
      <c r="B247" s="4">
        <v>4534.3999999999996</v>
      </c>
      <c r="C247" s="3">
        <v>42980</v>
      </c>
      <c r="D247">
        <v>345</v>
      </c>
    </row>
    <row r="248" spans="1:4" x14ac:dyDescent="0.25">
      <c r="A248" s="3">
        <v>42981</v>
      </c>
      <c r="B248" s="4">
        <v>4595</v>
      </c>
      <c r="C248" s="3">
        <v>42981</v>
      </c>
      <c r="D248">
        <v>350.63</v>
      </c>
    </row>
    <row r="249" spans="1:4" x14ac:dyDescent="0.25">
      <c r="A249" s="3">
        <v>42982</v>
      </c>
      <c r="B249" s="4">
        <v>4200.3999999999996</v>
      </c>
      <c r="C249" s="3">
        <v>42982</v>
      </c>
      <c r="D249">
        <v>295.81</v>
      </c>
    </row>
    <row r="250" spans="1:4" x14ac:dyDescent="0.25">
      <c r="A250" s="3">
        <v>42983</v>
      </c>
      <c r="B250" s="4">
        <v>4374.8999999999996</v>
      </c>
      <c r="C250" s="3">
        <v>42983</v>
      </c>
      <c r="D250">
        <v>316.18</v>
      </c>
    </row>
    <row r="251" spans="1:4" x14ac:dyDescent="0.25">
      <c r="A251" s="3">
        <v>42984</v>
      </c>
      <c r="B251" s="4">
        <v>4589.1000000000004</v>
      </c>
      <c r="C251" s="3">
        <v>42984</v>
      </c>
      <c r="D251">
        <v>337.36</v>
      </c>
    </row>
    <row r="252" spans="1:4" x14ac:dyDescent="0.25">
      <c r="A252" s="3">
        <v>42985</v>
      </c>
      <c r="B252" s="4">
        <v>4613.5</v>
      </c>
      <c r="C252" s="3">
        <v>42985</v>
      </c>
      <c r="D252">
        <v>334.1</v>
      </c>
    </row>
    <row r="253" spans="1:4" x14ac:dyDescent="0.25">
      <c r="A253" s="3">
        <v>42986</v>
      </c>
      <c r="B253" s="4">
        <v>4305.8</v>
      </c>
      <c r="C253" s="3">
        <v>42986</v>
      </c>
      <c r="D253">
        <v>304</v>
      </c>
    </row>
    <row r="254" spans="1:4" x14ac:dyDescent="0.25">
      <c r="A254" s="3">
        <v>42987</v>
      </c>
      <c r="B254" s="4">
        <v>4317.8999999999996</v>
      </c>
      <c r="C254" s="3">
        <v>42987</v>
      </c>
      <c r="D254">
        <v>303.08</v>
      </c>
    </row>
    <row r="255" spans="1:4" x14ac:dyDescent="0.25">
      <c r="A255" s="3">
        <v>42988</v>
      </c>
      <c r="B255" s="4">
        <v>4232.1000000000004</v>
      </c>
      <c r="C255" s="3">
        <v>42988</v>
      </c>
      <c r="D255">
        <v>297.89999999999998</v>
      </c>
    </row>
    <row r="256" spans="1:4" x14ac:dyDescent="0.25">
      <c r="A256" s="3">
        <v>42989</v>
      </c>
      <c r="B256" s="4">
        <v>4203</v>
      </c>
      <c r="C256" s="3">
        <v>42989</v>
      </c>
      <c r="D256">
        <v>297.19</v>
      </c>
    </row>
    <row r="257" spans="1:4" x14ac:dyDescent="0.25">
      <c r="A257" s="3">
        <v>42990</v>
      </c>
      <c r="B257" s="4">
        <v>4142.8999999999996</v>
      </c>
      <c r="C257" s="3">
        <v>42990</v>
      </c>
      <c r="D257">
        <v>293.89999999999998</v>
      </c>
    </row>
    <row r="258" spans="1:4" x14ac:dyDescent="0.25">
      <c r="A258" s="3">
        <v>42991</v>
      </c>
      <c r="B258" s="4">
        <v>3849.7</v>
      </c>
      <c r="C258" s="3">
        <v>42991</v>
      </c>
      <c r="D258">
        <v>275.48</v>
      </c>
    </row>
    <row r="259" spans="1:4" x14ac:dyDescent="0.25">
      <c r="A259" s="3">
        <v>42992</v>
      </c>
      <c r="B259" s="4">
        <v>3238.1</v>
      </c>
      <c r="C259" s="3">
        <v>42992</v>
      </c>
      <c r="D259">
        <v>222.5</v>
      </c>
    </row>
    <row r="260" spans="1:4" x14ac:dyDescent="0.25">
      <c r="A260" s="3">
        <v>42993</v>
      </c>
      <c r="B260" s="4">
        <v>3698</v>
      </c>
      <c r="C260" s="3">
        <v>42993</v>
      </c>
      <c r="D260">
        <v>258.68</v>
      </c>
    </row>
    <row r="261" spans="1:4" x14ac:dyDescent="0.25">
      <c r="A261" s="3">
        <v>42994</v>
      </c>
      <c r="B261" s="4">
        <v>3685.4</v>
      </c>
      <c r="C261" s="3">
        <v>42994</v>
      </c>
      <c r="D261">
        <v>253</v>
      </c>
    </row>
    <row r="262" spans="1:4" x14ac:dyDescent="0.25">
      <c r="A262" s="3">
        <v>42995</v>
      </c>
      <c r="B262" s="4">
        <v>3666.3</v>
      </c>
      <c r="C262" s="3">
        <v>42995</v>
      </c>
      <c r="D262">
        <v>257</v>
      </c>
    </row>
    <row r="263" spans="1:4" x14ac:dyDescent="0.25">
      <c r="A263" s="3">
        <v>42996</v>
      </c>
      <c r="B263" s="4">
        <v>4084.1</v>
      </c>
      <c r="C263" s="3">
        <v>42996</v>
      </c>
      <c r="D263">
        <v>296.81</v>
      </c>
    </row>
    <row r="264" spans="1:4" x14ac:dyDescent="0.25">
      <c r="A264" s="3">
        <v>42997</v>
      </c>
      <c r="B264" s="4">
        <v>3900</v>
      </c>
      <c r="C264" s="3">
        <v>42997</v>
      </c>
      <c r="D264">
        <v>282.63</v>
      </c>
    </row>
    <row r="265" spans="1:4" x14ac:dyDescent="0.25">
      <c r="A265" s="3">
        <v>42998</v>
      </c>
      <c r="B265" s="4">
        <v>3873.2</v>
      </c>
      <c r="C265" s="3">
        <v>42998</v>
      </c>
      <c r="D265">
        <v>283.5</v>
      </c>
    </row>
    <row r="266" spans="1:4" x14ac:dyDescent="0.25">
      <c r="A266" s="3">
        <v>42999</v>
      </c>
      <c r="B266" s="4">
        <v>3603.4</v>
      </c>
      <c r="C266" s="3">
        <v>42999</v>
      </c>
      <c r="D266">
        <v>256.67</v>
      </c>
    </row>
    <row r="267" spans="1:4" x14ac:dyDescent="0.25">
      <c r="A267" s="3">
        <v>43000</v>
      </c>
      <c r="B267" s="4">
        <v>3598.5</v>
      </c>
      <c r="C267" s="3">
        <v>43000</v>
      </c>
      <c r="D267">
        <v>262.19</v>
      </c>
    </row>
    <row r="268" spans="1:4" x14ac:dyDescent="0.25">
      <c r="A268" s="3">
        <v>43001</v>
      </c>
      <c r="B268" s="4">
        <v>3779.6</v>
      </c>
      <c r="C268" s="3">
        <v>43001</v>
      </c>
      <c r="D268">
        <v>285.89999999999998</v>
      </c>
    </row>
    <row r="269" spans="1:4" x14ac:dyDescent="0.25">
      <c r="A269" s="3">
        <v>43002</v>
      </c>
      <c r="B269" s="4">
        <v>3652.8</v>
      </c>
      <c r="C269" s="3">
        <v>43002</v>
      </c>
      <c r="D269">
        <v>282</v>
      </c>
    </row>
    <row r="270" spans="1:4" x14ac:dyDescent="0.25">
      <c r="A270" s="3">
        <v>43003</v>
      </c>
      <c r="B270" s="4">
        <v>3930</v>
      </c>
      <c r="C270" s="3">
        <v>43003</v>
      </c>
      <c r="D270">
        <v>295.2</v>
      </c>
    </row>
    <row r="271" spans="1:4" x14ac:dyDescent="0.25">
      <c r="A271" s="3">
        <v>43004</v>
      </c>
      <c r="B271" s="4">
        <v>3879.1</v>
      </c>
      <c r="C271" s="3">
        <v>43004</v>
      </c>
      <c r="D271">
        <v>289.27999999999997</v>
      </c>
    </row>
    <row r="272" spans="1:4" x14ac:dyDescent="0.25">
      <c r="A272" s="3">
        <v>43005</v>
      </c>
      <c r="B272" s="4">
        <v>4205.3999999999996</v>
      </c>
      <c r="C272" s="3">
        <v>43005</v>
      </c>
      <c r="D272">
        <v>309.75</v>
      </c>
    </row>
    <row r="273" spans="1:4" x14ac:dyDescent="0.25">
      <c r="A273" s="3">
        <v>43006</v>
      </c>
      <c r="B273" s="4">
        <v>4190</v>
      </c>
      <c r="C273" s="3">
        <v>43006</v>
      </c>
      <c r="D273">
        <v>302.63</v>
      </c>
    </row>
    <row r="274" spans="1:4" x14ac:dyDescent="0.25">
      <c r="A274" s="3">
        <v>43007</v>
      </c>
      <c r="B274" s="4">
        <v>4169.8999999999996</v>
      </c>
      <c r="C274" s="3">
        <v>43007</v>
      </c>
      <c r="D274">
        <v>292.66000000000003</v>
      </c>
    </row>
    <row r="275" spans="1:4" x14ac:dyDescent="0.25">
      <c r="A275" s="3">
        <v>43008</v>
      </c>
      <c r="B275" s="4">
        <v>4367</v>
      </c>
      <c r="C275" s="3">
        <v>43008</v>
      </c>
      <c r="D275">
        <v>303.44</v>
      </c>
    </row>
    <row r="276" spans="1:4" x14ac:dyDescent="0.25">
      <c r="A276" s="3">
        <v>43009</v>
      </c>
      <c r="B276" s="4">
        <v>4404.3</v>
      </c>
      <c r="C276" s="3">
        <v>43009</v>
      </c>
      <c r="D276">
        <v>304.26</v>
      </c>
    </row>
    <row r="277" spans="1:4" x14ac:dyDescent="0.25">
      <c r="A277" s="3">
        <v>43010</v>
      </c>
      <c r="B277" s="4">
        <v>4400.1000000000004</v>
      </c>
      <c r="C277" s="3">
        <v>43010</v>
      </c>
      <c r="D277">
        <v>296.82</v>
      </c>
    </row>
    <row r="278" spans="1:4" x14ac:dyDescent="0.25">
      <c r="A278" s="3">
        <v>43011</v>
      </c>
      <c r="B278" s="4">
        <v>4311.1000000000004</v>
      </c>
      <c r="C278" s="3">
        <v>43011</v>
      </c>
      <c r="D278">
        <v>291.69</v>
      </c>
    </row>
    <row r="279" spans="1:4" x14ac:dyDescent="0.25">
      <c r="A279" s="3">
        <v>43012</v>
      </c>
      <c r="B279" s="4">
        <v>4215.1000000000004</v>
      </c>
      <c r="C279" s="3">
        <v>43012</v>
      </c>
      <c r="D279">
        <v>291.39999999999998</v>
      </c>
    </row>
    <row r="280" spans="1:4" x14ac:dyDescent="0.25">
      <c r="A280" s="3">
        <v>43013</v>
      </c>
      <c r="B280" s="4">
        <v>4315.3999999999996</v>
      </c>
      <c r="C280" s="3">
        <v>43013</v>
      </c>
      <c r="D280">
        <v>295.12</v>
      </c>
    </row>
    <row r="281" spans="1:4" x14ac:dyDescent="0.25">
      <c r="A281" s="3">
        <v>43014</v>
      </c>
      <c r="B281" s="4">
        <v>4371</v>
      </c>
      <c r="C281" s="3">
        <v>43014</v>
      </c>
      <c r="D281">
        <v>308.43</v>
      </c>
    </row>
    <row r="282" spans="1:4" x14ac:dyDescent="0.25">
      <c r="A282" s="3">
        <v>43015</v>
      </c>
      <c r="B282" s="4">
        <v>4436</v>
      </c>
      <c r="C282" s="3">
        <v>43015</v>
      </c>
      <c r="D282">
        <v>311.45999999999998</v>
      </c>
    </row>
    <row r="283" spans="1:4" x14ac:dyDescent="0.25">
      <c r="A283" s="3">
        <v>43016</v>
      </c>
      <c r="B283" s="4">
        <v>4613.1000000000004</v>
      </c>
      <c r="C283" s="3">
        <v>43016</v>
      </c>
      <c r="D283">
        <v>309.82</v>
      </c>
    </row>
    <row r="284" spans="1:4" x14ac:dyDescent="0.25">
      <c r="A284" s="3">
        <v>43017</v>
      </c>
      <c r="B284" s="4">
        <v>4782.3</v>
      </c>
      <c r="C284" s="3">
        <v>43017</v>
      </c>
      <c r="D284">
        <v>297.39999999999998</v>
      </c>
    </row>
    <row r="285" spans="1:4" x14ac:dyDescent="0.25">
      <c r="A285" s="3">
        <v>43018</v>
      </c>
      <c r="B285" s="4">
        <v>4777</v>
      </c>
      <c r="C285" s="3">
        <v>43018</v>
      </c>
      <c r="D285">
        <v>299.32</v>
      </c>
    </row>
    <row r="286" spans="1:4" x14ac:dyDescent="0.25">
      <c r="A286" s="3">
        <v>43019</v>
      </c>
      <c r="B286" s="4">
        <v>4824.8999999999996</v>
      </c>
      <c r="C286" s="3">
        <v>43019</v>
      </c>
      <c r="D286">
        <v>303.2</v>
      </c>
    </row>
    <row r="287" spans="1:4" x14ac:dyDescent="0.25">
      <c r="A287" s="3">
        <v>43020</v>
      </c>
      <c r="B287" s="4">
        <v>5428.5</v>
      </c>
      <c r="C287" s="3">
        <v>43020</v>
      </c>
      <c r="D287">
        <v>303.06</v>
      </c>
    </row>
    <row r="288" spans="1:4" x14ac:dyDescent="0.25">
      <c r="A288" s="3">
        <v>43021</v>
      </c>
      <c r="B288" s="4">
        <v>5636.8</v>
      </c>
      <c r="C288" s="3">
        <v>43021</v>
      </c>
      <c r="D288">
        <v>337.46</v>
      </c>
    </row>
    <row r="289" spans="1:4" x14ac:dyDescent="0.25">
      <c r="A289" s="3">
        <v>43022</v>
      </c>
      <c r="B289" s="4">
        <v>5835</v>
      </c>
      <c r="C289" s="3">
        <v>43022</v>
      </c>
      <c r="D289">
        <v>339.24</v>
      </c>
    </row>
    <row r="290" spans="1:4" x14ac:dyDescent="0.25">
      <c r="A290" s="3">
        <v>43023</v>
      </c>
      <c r="B290" s="4">
        <v>5698.6</v>
      </c>
      <c r="C290" s="3">
        <v>43023</v>
      </c>
      <c r="D290">
        <v>337.23</v>
      </c>
    </row>
    <row r="291" spans="1:4" x14ac:dyDescent="0.25">
      <c r="A291" s="3">
        <v>43024</v>
      </c>
      <c r="B291" s="4">
        <v>5764.4</v>
      </c>
      <c r="C291" s="3">
        <v>43024</v>
      </c>
      <c r="D291">
        <v>334.46</v>
      </c>
    </row>
    <row r="292" spans="1:4" x14ac:dyDescent="0.25">
      <c r="A292" s="3">
        <v>43025</v>
      </c>
      <c r="B292" s="4">
        <v>5597.1</v>
      </c>
      <c r="C292" s="3">
        <v>43025</v>
      </c>
      <c r="D292">
        <v>315.64999999999998</v>
      </c>
    </row>
    <row r="293" spans="1:4" x14ac:dyDescent="0.25">
      <c r="A293" s="3">
        <v>43026</v>
      </c>
      <c r="B293" s="4">
        <v>5565</v>
      </c>
      <c r="C293" s="3">
        <v>43026</v>
      </c>
      <c r="D293">
        <v>313.45</v>
      </c>
    </row>
    <row r="294" spans="1:4" x14ac:dyDescent="0.25">
      <c r="A294" s="3">
        <v>43027</v>
      </c>
      <c r="B294" s="4">
        <v>5694</v>
      </c>
      <c r="C294" s="3">
        <v>43027</v>
      </c>
      <c r="D294">
        <v>306.97000000000003</v>
      </c>
    </row>
    <row r="295" spans="1:4" x14ac:dyDescent="0.25">
      <c r="A295" s="3">
        <v>43028</v>
      </c>
      <c r="B295" s="4">
        <v>5984.5</v>
      </c>
      <c r="C295" s="3">
        <v>43028</v>
      </c>
      <c r="D295">
        <v>302.61</v>
      </c>
    </row>
    <row r="296" spans="1:4" x14ac:dyDescent="0.25">
      <c r="A296" s="3">
        <v>43029</v>
      </c>
      <c r="B296" s="4">
        <v>6005.1</v>
      </c>
      <c r="C296" s="3">
        <v>43029</v>
      </c>
      <c r="D296">
        <v>299.23</v>
      </c>
    </row>
    <row r="297" spans="1:4" x14ac:dyDescent="0.25">
      <c r="A297" s="3">
        <v>43030</v>
      </c>
      <c r="B297" s="4">
        <v>5980.5</v>
      </c>
      <c r="C297" s="3">
        <v>43030</v>
      </c>
      <c r="D297">
        <v>293.55</v>
      </c>
    </row>
    <row r="298" spans="1:4" x14ac:dyDescent="0.25">
      <c r="A298" s="3">
        <v>43031</v>
      </c>
      <c r="B298" s="4">
        <v>5906.9</v>
      </c>
      <c r="C298" s="3">
        <v>43031</v>
      </c>
      <c r="D298">
        <v>284.85000000000002</v>
      </c>
    </row>
    <row r="299" spans="1:4" x14ac:dyDescent="0.25">
      <c r="A299" s="3">
        <v>43032</v>
      </c>
      <c r="B299" s="4">
        <v>5509.5</v>
      </c>
      <c r="C299" s="3">
        <v>43032</v>
      </c>
      <c r="D299">
        <v>296.3</v>
      </c>
    </row>
    <row r="300" spans="1:4" x14ac:dyDescent="0.25">
      <c r="A300" s="3">
        <v>43033</v>
      </c>
      <c r="B300" s="4">
        <v>5720</v>
      </c>
      <c r="C300" s="3">
        <v>43033</v>
      </c>
      <c r="D300">
        <v>295.45999999999998</v>
      </c>
    </row>
    <row r="301" spans="1:4" x14ac:dyDescent="0.25">
      <c r="A301" s="3">
        <v>43034</v>
      </c>
      <c r="B301" s="4">
        <v>5890</v>
      </c>
      <c r="C301" s="3">
        <v>43034</v>
      </c>
      <c r="D301">
        <v>295.10000000000002</v>
      </c>
    </row>
    <row r="302" spans="1:4" x14ac:dyDescent="0.25">
      <c r="A302" s="3">
        <v>43035</v>
      </c>
      <c r="B302" s="4">
        <v>5759.6</v>
      </c>
      <c r="C302" s="3">
        <v>43035</v>
      </c>
      <c r="D302">
        <v>295.99</v>
      </c>
    </row>
    <row r="303" spans="1:4" x14ac:dyDescent="0.25">
      <c r="A303" s="3">
        <v>43036</v>
      </c>
      <c r="B303" s="4">
        <v>5720.6</v>
      </c>
      <c r="C303" s="3">
        <v>43036</v>
      </c>
      <c r="D303">
        <v>293.49</v>
      </c>
    </row>
    <row r="304" spans="1:4" x14ac:dyDescent="0.25">
      <c r="A304" s="3">
        <v>43037</v>
      </c>
      <c r="B304" s="4">
        <v>6156</v>
      </c>
      <c r="C304" s="3">
        <v>43037</v>
      </c>
      <c r="D304">
        <v>304.39</v>
      </c>
    </row>
    <row r="305" spans="1:4" x14ac:dyDescent="0.25">
      <c r="A305" s="3">
        <v>43038</v>
      </c>
      <c r="B305" s="4">
        <v>6125.3</v>
      </c>
      <c r="C305" s="3">
        <v>43038</v>
      </c>
      <c r="D305">
        <v>307</v>
      </c>
    </row>
    <row r="306" spans="1:4" x14ac:dyDescent="0.25">
      <c r="A306" s="3">
        <v>43039</v>
      </c>
      <c r="B306" s="4">
        <v>6458.3</v>
      </c>
      <c r="C306" s="3">
        <v>43039</v>
      </c>
      <c r="D306">
        <v>303.69</v>
      </c>
    </row>
    <row r="307" spans="1:4" x14ac:dyDescent="0.25">
      <c r="A307" s="3">
        <v>43040</v>
      </c>
      <c r="B307" s="4">
        <v>6727.3</v>
      </c>
      <c r="C307" s="3">
        <v>43040</v>
      </c>
      <c r="D307">
        <v>288.60000000000002</v>
      </c>
    </row>
    <row r="308" spans="1:4" x14ac:dyDescent="0.25">
      <c r="A308" s="3">
        <v>43041</v>
      </c>
      <c r="B308" s="4">
        <v>7019.9</v>
      </c>
      <c r="C308" s="3">
        <v>43041</v>
      </c>
      <c r="D308">
        <v>284.89</v>
      </c>
    </row>
    <row r="309" spans="1:4" x14ac:dyDescent="0.25">
      <c r="A309" s="3">
        <v>43042</v>
      </c>
      <c r="B309" s="4">
        <v>7278.4</v>
      </c>
      <c r="C309" s="3">
        <v>43042</v>
      </c>
      <c r="D309">
        <v>303.47000000000003</v>
      </c>
    </row>
    <row r="310" spans="1:4" x14ac:dyDescent="0.25">
      <c r="A310" s="3">
        <v>43043</v>
      </c>
      <c r="B310" s="4">
        <v>7369</v>
      </c>
      <c r="C310" s="3">
        <v>43043</v>
      </c>
      <c r="D310">
        <v>299.48</v>
      </c>
    </row>
    <row r="311" spans="1:4" x14ac:dyDescent="0.25">
      <c r="A311" s="3">
        <v>43044</v>
      </c>
      <c r="B311" s="4">
        <v>7382</v>
      </c>
      <c r="C311" s="3">
        <v>43044</v>
      </c>
      <c r="D311">
        <v>295.63</v>
      </c>
    </row>
    <row r="312" spans="1:4" x14ac:dyDescent="0.25">
      <c r="A312" s="3">
        <v>43045</v>
      </c>
      <c r="B312" s="4">
        <v>6955</v>
      </c>
      <c r="C312" s="3">
        <v>43045</v>
      </c>
      <c r="D312">
        <v>296.89999999999998</v>
      </c>
    </row>
    <row r="313" spans="1:4" x14ac:dyDescent="0.25">
      <c r="A313" s="3">
        <v>43046</v>
      </c>
      <c r="B313" s="4">
        <v>7103.3</v>
      </c>
      <c r="C313" s="3">
        <v>43046</v>
      </c>
      <c r="D313">
        <v>291.42</v>
      </c>
    </row>
    <row r="314" spans="1:4" x14ac:dyDescent="0.25">
      <c r="A314" s="3">
        <v>43047</v>
      </c>
      <c r="B314" s="4">
        <v>7442.4</v>
      </c>
      <c r="C314" s="3">
        <v>43047</v>
      </c>
      <c r="D314">
        <v>307.5</v>
      </c>
    </row>
    <row r="315" spans="1:4" x14ac:dyDescent="0.25">
      <c r="A315" s="3">
        <v>43048</v>
      </c>
      <c r="B315" s="4">
        <v>7126.2</v>
      </c>
      <c r="C315" s="3">
        <v>43048</v>
      </c>
      <c r="D315">
        <v>319.52</v>
      </c>
    </row>
    <row r="316" spans="1:4" x14ac:dyDescent="0.25">
      <c r="A316" s="3">
        <v>43049</v>
      </c>
      <c r="B316" s="4">
        <v>6542.2</v>
      </c>
      <c r="C316" s="3">
        <v>43049</v>
      </c>
      <c r="D316">
        <v>296.18</v>
      </c>
    </row>
    <row r="317" spans="1:4" x14ac:dyDescent="0.25">
      <c r="A317" s="3">
        <v>43050</v>
      </c>
      <c r="B317" s="4">
        <v>6300.7</v>
      </c>
      <c r="C317" s="3">
        <v>43050</v>
      </c>
      <c r="D317">
        <v>313.07</v>
      </c>
    </row>
    <row r="318" spans="1:4" x14ac:dyDescent="0.25">
      <c r="A318" s="3">
        <v>43051</v>
      </c>
      <c r="B318" s="4">
        <v>5822.1</v>
      </c>
      <c r="C318" s="3">
        <v>43051</v>
      </c>
      <c r="D318">
        <v>303.89999999999998</v>
      </c>
    </row>
    <row r="319" spans="1:4" x14ac:dyDescent="0.25">
      <c r="A319" s="3">
        <v>43052</v>
      </c>
      <c r="B319" s="4">
        <v>6474.6</v>
      </c>
      <c r="C319" s="3">
        <v>43052</v>
      </c>
      <c r="D319">
        <v>313.22000000000003</v>
      </c>
    </row>
    <row r="320" spans="1:4" x14ac:dyDescent="0.25">
      <c r="A320" s="3">
        <v>43053</v>
      </c>
      <c r="B320" s="4">
        <v>6579.2</v>
      </c>
      <c r="C320" s="3">
        <v>43053</v>
      </c>
      <c r="D320">
        <v>334.28</v>
      </c>
    </row>
    <row r="321" spans="1:4" x14ac:dyDescent="0.25">
      <c r="A321" s="3">
        <v>43054</v>
      </c>
      <c r="B321" s="4">
        <v>7278.3</v>
      </c>
      <c r="C321" s="3">
        <v>43054</v>
      </c>
      <c r="D321">
        <v>330.59</v>
      </c>
    </row>
    <row r="322" spans="1:4" x14ac:dyDescent="0.25">
      <c r="A322" s="3">
        <v>43055</v>
      </c>
      <c r="B322" s="4">
        <v>7864.2</v>
      </c>
      <c r="C322" s="3">
        <v>43055</v>
      </c>
      <c r="D322">
        <v>330.76</v>
      </c>
    </row>
    <row r="323" spans="1:4" x14ac:dyDescent="0.25">
      <c r="A323" s="3">
        <v>43056</v>
      </c>
      <c r="B323" s="4">
        <v>7677.9</v>
      </c>
      <c r="C323" s="3">
        <v>43056</v>
      </c>
      <c r="D323">
        <v>331</v>
      </c>
    </row>
    <row r="324" spans="1:4" x14ac:dyDescent="0.25">
      <c r="A324" s="3">
        <v>43057</v>
      </c>
      <c r="B324" s="4">
        <v>7773.3</v>
      </c>
      <c r="C324" s="3">
        <v>43057</v>
      </c>
      <c r="D324">
        <v>346.68</v>
      </c>
    </row>
    <row r="325" spans="1:4" x14ac:dyDescent="0.25">
      <c r="A325" s="3">
        <v>43058</v>
      </c>
      <c r="B325" s="4">
        <v>8054.2</v>
      </c>
      <c r="C325" s="3">
        <v>43058</v>
      </c>
      <c r="D325">
        <v>354.7</v>
      </c>
    </row>
    <row r="326" spans="1:4" x14ac:dyDescent="0.25">
      <c r="A326" s="3">
        <v>43059</v>
      </c>
      <c r="B326" s="4">
        <v>8245.1</v>
      </c>
      <c r="C326" s="3">
        <v>43059</v>
      </c>
      <c r="D326">
        <v>367.94</v>
      </c>
    </row>
    <row r="327" spans="1:4" x14ac:dyDescent="0.25">
      <c r="A327" s="3">
        <v>43060</v>
      </c>
      <c r="B327" s="4">
        <v>8097.3</v>
      </c>
      <c r="C327" s="3">
        <v>43060</v>
      </c>
      <c r="D327">
        <v>360</v>
      </c>
    </row>
    <row r="328" spans="1:4" x14ac:dyDescent="0.25">
      <c r="A328" s="3">
        <v>43061</v>
      </c>
      <c r="B328" s="4">
        <v>8230.1</v>
      </c>
      <c r="C328" s="3">
        <v>43061</v>
      </c>
      <c r="D328">
        <v>380.48</v>
      </c>
    </row>
    <row r="329" spans="1:4" x14ac:dyDescent="0.25">
      <c r="A329" s="3">
        <v>43062</v>
      </c>
      <c r="B329" s="4">
        <v>7977.1</v>
      </c>
      <c r="C329" s="3">
        <v>43062</v>
      </c>
      <c r="D329">
        <v>405.19</v>
      </c>
    </row>
    <row r="330" spans="1:4" x14ac:dyDescent="0.25">
      <c r="A330" s="3">
        <v>43063</v>
      </c>
      <c r="B330" s="4">
        <v>8191.6</v>
      </c>
      <c r="C330" s="3">
        <v>43063</v>
      </c>
      <c r="D330">
        <v>470.51</v>
      </c>
    </row>
    <row r="331" spans="1:4" x14ac:dyDescent="0.25">
      <c r="A331" s="3">
        <v>43064</v>
      </c>
      <c r="B331" s="4">
        <v>8766.2000000000007</v>
      </c>
      <c r="C331" s="3">
        <v>43064</v>
      </c>
      <c r="D331">
        <v>464</v>
      </c>
    </row>
    <row r="332" spans="1:4" x14ac:dyDescent="0.25">
      <c r="A332" s="3">
        <v>43065</v>
      </c>
      <c r="B332" s="4">
        <v>9316</v>
      </c>
      <c r="C332" s="3">
        <v>43065</v>
      </c>
      <c r="D332">
        <v>464</v>
      </c>
    </row>
    <row r="333" spans="1:4" x14ac:dyDescent="0.25">
      <c r="A333" s="3">
        <v>43066</v>
      </c>
      <c r="B333" s="4">
        <v>9728.7999999999993</v>
      </c>
      <c r="C333" s="3">
        <v>43066</v>
      </c>
      <c r="D333">
        <v>473.44</v>
      </c>
    </row>
    <row r="334" spans="1:4" x14ac:dyDescent="0.25">
      <c r="A334" s="3">
        <v>43067</v>
      </c>
      <c r="B334" s="4">
        <v>9898</v>
      </c>
      <c r="C334" s="3">
        <v>43067</v>
      </c>
      <c r="D334">
        <v>465.56</v>
      </c>
    </row>
    <row r="335" spans="1:4" x14ac:dyDescent="0.25">
      <c r="A335" s="3">
        <v>43068</v>
      </c>
      <c r="B335" s="4">
        <v>9749.4</v>
      </c>
      <c r="C335" s="3">
        <v>43068</v>
      </c>
      <c r="D335">
        <v>420.34</v>
      </c>
    </row>
    <row r="336" spans="1:4" x14ac:dyDescent="0.25">
      <c r="A336" s="3">
        <v>43069</v>
      </c>
      <c r="B336" s="4">
        <v>9907</v>
      </c>
      <c r="C336" s="3">
        <v>43069</v>
      </c>
      <c r="D336">
        <v>432.21</v>
      </c>
    </row>
    <row r="337" spans="1:4" x14ac:dyDescent="0.25">
      <c r="A337" s="3">
        <v>43070</v>
      </c>
      <c r="B337" s="4">
        <v>10869</v>
      </c>
      <c r="C337" s="3">
        <v>43070</v>
      </c>
      <c r="D337">
        <v>460.67</v>
      </c>
    </row>
    <row r="338" spans="1:4" x14ac:dyDescent="0.25">
      <c r="A338" s="3">
        <v>43071</v>
      </c>
      <c r="B338" s="4">
        <v>10881</v>
      </c>
      <c r="C338" s="3">
        <v>43071</v>
      </c>
      <c r="D338">
        <v>455.51</v>
      </c>
    </row>
    <row r="339" spans="1:4" x14ac:dyDescent="0.25">
      <c r="A339" s="3">
        <v>43072</v>
      </c>
      <c r="B339" s="4">
        <v>11157</v>
      </c>
      <c r="C339" s="3">
        <v>43072</v>
      </c>
      <c r="D339">
        <v>459.49</v>
      </c>
    </row>
    <row r="340" spans="1:4" x14ac:dyDescent="0.25">
      <c r="A340" s="3">
        <v>43073</v>
      </c>
      <c r="B340" s="4">
        <v>11595</v>
      </c>
      <c r="C340" s="3">
        <v>43073</v>
      </c>
      <c r="D340">
        <v>465</v>
      </c>
    </row>
    <row r="341" spans="1:4" x14ac:dyDescent="0.25">
      <c r="A341" s="3">
        <v>43074</v>
      </c>
      <c r="B341" s="4">
        <v>11595</v>
      </c>
      <c r="C341" s="3">
        <v>43074</v>
      </c>
      <c r="D341">
        <v>451.87</v>
      </c>
    </row>
    <row r="342" spans="1:4" x14ac:dyDescent="0.25">
      <c r="A342" s="3">
        <v>43075</v>
      </c>
      <c r="B342" s="4">
        <v>13527</v>
      </c>
      <c r="C342" s="3">
        <v>43075</v>
      </c>
      <c r="D342">
        <v>413.71</v>
      </c>
    </row>
    <row r="343" spans="1:4" x14ac:dyDescent="0.25">
      <c r="A343" s="3">
        <v>43076</v>
      </c>
      <c r="B343" s="4">
        <v>16601</v>
      </c>
      <c r="C343" s="3">
        <v>43076</v>
      </c>
      <c r="D343">
        <v>415.02</v>
      </c>
    </row>
    <row r="344" spans="1:4" x14ac:dyDescent="0.25">
      <c r="A344" s="3">
        <v>43077</v>
      </c>
      <c r="B344" s="4">
        <v>15869</v>
      </c>
      <c r="C344" s="3">
        <v>43077</v>
      </c>
      <c r="D344">
        <v>442.19</v>
      </c>
    </row>
    <row r="345" spans="1:4" x14ac:dyDescent="0.25">
      <c r="A345" s="3">
        <v>43078</v>
      </c>
      <c r="B345" s="4">
        <v>14660</v>
      </c>
      <c r="C345" s="3">
        <v>43078</v>
      </c>
      <c r="D345">
        <v>460.92</v>
      </c>
    </row>
    <row r="346" spans="1:4" x14ac:dyDescent="0.25">
      <c r="A346" s="3">
        <v>43079</v>
      </c>
      <c r="B346" s="4">
        <v>14997</v>
      </c>
      <c r="C346" s="3">
        <v>43079</v>
      </c>
      <c r="D346">
        <v>429.24</v>
      </c>
    </row>
    <row r="347" spans="1:4" x14ac:dyDescent="0.25">
      <c r="A347" s="3">
        <v>43080</v>
      </c>
      <c r="B347" s="4">
        <v>16754</v>
      </c>
      <c r="C347" s="3">
        <v>43080</v>
      </c>
      <c r="D347">
        <v>515.25</v>
      </c>
    </row>
    <row r="348" spans="1:4" x14ac:dyDescent="0.25">
      <c r="A348" s="3">
        <v>43081</v>
      </c>
      <c r="B348" s="4">
        <v>16967</v>
      </c>
      <c r="C348" s="3">
        <v>43081</v>
      </c>
      <c r="D348">
        <v>634.87</v>
      </c>
    </row>
    <row r="349" spans="1:4" x14ac:dyDescent="0.25">
      <c r="A349" s="3">
        <v>43082</v>
      </c>
      <c r="B349" s="4">
        <v>16181</v>
      </c>
      <c r="C349" s="3">
        <v>43082</v>
      </c>
      <c r="D349">
        <v>690.69</v>
      </c>
    </row>
    <row r="350" spans="1:4" x14ac:dyDescent="0.25">
      <c r="A350" s="3">
        <v>43083</v>
      </c>
      <c r="B350" s="4">
        <v>16383</v>
      </c>
      <c r="C350" s="3">
        <v>43083</v>
      </c>
      <c r="D350">
        <v>686.51</v>
      </c>
    </row>
    <row r="351" spans="1:4" x14ac:dyDescent="0.25">
      <c r="A351" s="3">
        <v>43084</v>
      </c>
      <c r="B351" s="4">
        <v>17522</v>
      </c>
      <c r="C351" s="3">
        <v>43084</v>
      </c>
      <c r="D351">
        <v>678.29</v>
      </c>
    </row>
    <row r="352" spans="1:4" x14ac:dyDescent="0.25">
      <c r="A352" s="3">
        <v>43085</v>
      </c>
      <c r="B352" s="4">
        <v>19187</v>
      </c>
      <c r="C352" s="3">
        <v>43085</v>
      </c>
      <c r="D352">
        <v>683.25</v>
      </c>
    </row>
    <row r="353" spans="1:4" x14ac:dyDescent="0.25">
      <c r="A353" s="3">
        <v>43086</v>
      </c>
      <c r="B353" s="4">
        <v>18971</v>
      </c>
      <c r="C353" s="3">
        <v>43086</v>
      </c>
      <c r="D353">
        <v>708.78</v>
      </c>
    </row>
    <row r="354" spans="1:4" x14ac:dyDescent="0.25">
      <c r="A354" s="3">
        <v>43087</v>
      </c>
      <c r="B354" s="4">
        <v>18934</v>
      </c>
      <c r="C354" s="3">
        <v>43087</v>
      </c>
      <c r="D354">
        <v>783.99</v>
      </c>
    </row>
    <row r="355" spans="1:4" x14ac:dyDescent="0.25">
      <c r="A355" s="3">
        <v>43088</v>
      </c>
      <c r="B355" s="4">
        <v>17345</v>
      </c>
      <c r="C355" s="3">
        <v>43088</v>
      </c>
      <c r="D355">
        <v>799.98</v>
      </c>
    </row>
    <row r="356" spans="1:4" x14ac:dyDescent="0.25">
      <c r="A356" s="3">
        <v>43089</v>
      </c>
      <c r="B356" s="4">
        <v>16425</v>
      </c>
      <c r="C356" s="3">
        <v>43089</v>
      </c>
      <c r="D356">
        <v>794.99</v>
      </c>
    </row>
    <row r="357" spans="1:4" x14ac:dyDescent="0.25">
      <c r="A357" s="3">
        <v>43090</v>
      </c>
      <c r="B357" s="4">
        <v>15666.8</v>
      </c>
      <c r="C357" s="3">
        <v>43090</v>
      </c>
      <c r="D357">
        <v>786.97</v>
      </c>
    </row>
    <row r="358" spans="1:4" x14ac:dyDescent="0.25">
      <c r="A358" s="3">
        <v>43091</v>
      </c>
      <c r="B358" s="4">
        <v>13170</v>
      </c>
      <c r="C358" s="3">
        <v>43091</v>
      </c>
      <c r="D358">
        <v>628.19000000000005</v>
      </c>
    </row>
    <row r="359" spans="1:4" x14ac:dyDescent="0.25">
      <c r="A359" s="3">
        <v>43092</v>
      </c>
      <c r="B359" s="4">
        <v>14035</v>
      </c>
      <c r="C359" s="3">
        <v>43092</v>
      </c>
      <c r="D359">
        <v>672.59</v>
      </c>
    </row>
    <row r="360" spans="1:4" x14ac:dyDescent="0.25">
      <c r="A360" s="3">
        <v>43093</v>
      </c>
      <c r="B360" s="4">
        <v>13476</v>
      </c>
      <c r="C360" s="3">
        <v>43093</v>
      </c>
      <c r="D360">
        <v>659.89</v>
      </c>
    </row>
    <row r="361" spans="1:4" x14ac:dyDescent="0.25">
      <c r="A361" s="3">
        <v>43094</v>
      </c>
      <c r="B361" s="4">
        <v>13623</v>
      </c>
      <c r="C361" s="3">
        <v>43094</v>
      </c>
      <c r="D361">
        <v>709.81</v>
      </c>
    </row>
    <row r="362" spans="1:4" x14ac:dyDescent="0.25">
      <c r="A362" s="3">
        <v>43095</v>
      </c>
      <c r="B362" s="4">
        <v>15679</v>
      </c>
      <c r="C362" s="3">
        <v>43095</v>
      </c>
      <c r="D362">
        <v>749.8</v>
      </c>
    </row>
    <row r="363" spans="1:4" x14ac:dyDescent="0.25">
      <c r="A363" s="3">
        <v>43096</v>
      </c>
      <c r="B363" s="4">
        <v>15374</v>
      </c>
      <c r="C363" s="3">
        <v>43096</v>
      </c>
      <c r="D363">
        <v>736.45</v>
      </c>
    </row>
    <row r="364" spans="1:4" x14ac:dyDescent="0.25">
      <c r="A364" s="3">
        <v>43097</v>
      </c>
      <c r="B364" s="4">
        <v>14315</v>
      </c>
      <c r="C364" s="3">
        <v>43097</v>
      </c>
      <c r="D364">
        <v>711.42</v>
      </c>
    </row>
    <row r="365" spans="1:4" x14ac:dyDescent="0.25">
      <c r="A365" s="3">
        <v>43098</v>
      </c>
      <c r="B365" s="4">
        <v>14317</v>
      </c>
      <c r="C365" s="3">
        <v>43098</v>
      </c>
      <c r="D365">
        <v>731.52</v>
      </c>
    </row>
    <row r="366" spans="1:4" x14ac:dyDescent="0.25">
      <c r="A366" s="3">
        <v>43099</v>
      </c>
      <c r="B366" s="4">
        <v>12377</v>
      </c>
      <c r="C366" s="3">
        <v>43099</v>
      </c>
      <c r="D366">
        <v>682.22</v>
      </c>
    </row>
    <row r="367" spans="1:4" x14ac:dyDescent="0.25">
      <c r="A367" s="3">
        <v>43100</v>
      </c>
      <c r="B367" s="4">
        <v>13800</v>
      </c>
      <c r="C367" s="3">
        <v>43100</v>
      </c>
      <c r="D367">
        <v>736.77</v>
      </c>
    </row>
    <row r="368" spans="1:4" x14ac:dyDescent="0.25">
      <c r="A368" s="3">
        <v>43101</v>
      </c>
      <c r="B368" s="4">
        <v>13354</v>
      </c>
      <c r="C368" s="3">
        <v>43101</v>
      </c>
      <c r="D368">
        <v>752.46</v>
      </c>
    </row>
    <row r="369" spans="1:4" x14ac:dyDescent="0.25">
      <c r="A369" s="3">
        <v>43102</v>
      </c>
      <c r="B369" s="4">
        <v>14709.8</v>
      </c>
      <c r="C369" s="3">
        <v>43102</v>
      </c>
      <c r="D369">
        <v>858.78</v>
      </c>
    </row>
    <row r="370" spans="1:4" x14ac:dyDescent="0.25">
      <c r="A370" s="3">
        <v>43103</v>
      </c>
      <c r="B370" s="4">
        <v>15155</v>
      </c>
      <c r="C370" s="3">
        <v>43103</v>
      </c>
      <c r="D370">
        <v>942.01</v>
      </c>
    </row>
    <row r="371" spans="1:4" x14ac:dyDescent="0.25">
      <c r="A371" s="3">
        <v>43104</v>
      </c>
      <c r="B371" s="4">
        <v>15160</v>
      </c>
      <c r="C371" s="3">
        <v>43104</v>
      </c>
      <c r="D371">
        <v>940</v>
      </c>
    </row>
    <row r="372" spans="1:4" x14ac:dyDescent="0.25">
      <c r="A372" s="3">
        <v>43105</v>
      </c>
      <c r="B372" s="4">
        <v>16917</v>
      </c>
      <c r="C372" s="3">
        <v>43105</v>
      </c>
      <c r="D372">
        <v>962.77</v>
      </c>
    </row>
    <row r="373" spans="1:4" x14ac:dyDescent="0.25">
      <c r="A373" s="3">
        <v>43106</v>
      </c>
      <c r="B373" s="4">
        <v>17161</v>
      </c>
      <c r="C373" s="3">
        <v>43106</v>
      </c>
      <c r="D373" s="4">
        <v>1004.3</v>
      </c>
    </row>
    <row r="374" spans="1:4" x14ac:dyDescent="0.25">
      <c r="A374" s="3">
        <v>43107</v>
      </c>
      <c r="B374" s="4">
        <v>16196</v>
      </c>
      <c r="C374" s="3">
        <v>43107</v>
      </c>
      <c r="D374" s="4">
        <v>1115.8</v>
      </c>
    </row>
    <row r="375" spans="1:4" x14ac:dyDescent="0.25">
      <c r="A375" s="3">
        <v>43108</v>
      </c>
      <c r="B375" s="4">
        <v>14930</v>
      </c>
      <c r="C375" s="3">
        <v>43108</v>
      </c>
      <c r="D375" s="4">
        <v>1129.3</v>
      </c>
    </row>
    <row r="376" spans="1:4" x14ac:dyDescent="0.25">
      <c r="A376" s="3">
        <v>43109</v>
      </c>
      <c r="B376" s="4">
        <v>14423</v>
      </c>
      <c r="C376" s="3">
        <v>43109</v>
      </c>
      <c r="D376" s="4">
        <v>1283.7</v>
      </c>
    </row>
    <row r="377" spans="1:4" x14ac:dyDescent="0.25">
      <c r="A377" s="3">
        <v>43110</v>
      </c>
      <c r="B377" s="4">
        <v>14896</v>
      </c>
      <c r="C377" s="3">
        <v>43110</v>
      </c>
      <c r="D377" s="4">
        <v>1248</v>
      </c>
    </row>
    <row r="378" spans="1:4" x14ac:dyDescent="0.25">
      <c r="A378" s="3">
        <v>43111</v>
      </c>
      <c r="B378" s="4">
        <v>13266</v>
      </c>
      <c r="C378" s="3">
        <v>43111</v>
      </c>
      <c r="D378" s="4">
        <v>1135.5</v>
      </c>
    </row>
    <row r="379" spans="1:4" x14ac:dyDescent="0.25">
      <c r="A379" s="3">
        <v>43112</v>
      </c>
      <c r="B379" s="4">
        <v>13783</v>
      </c>
      <c r="C379" s="3">
        <v>43112</v>
      </c>
      <c r="D379" s="4">
        <v>1257.2</v>
      </c>
    </row>
    <row r="380" spans="1:4" x14ac:dyDescent="0.25">
      <c r="A380" s="3">
        <v>43113</v>
      </c>
      <c r="B380" s="4">
        <v>14191</v>
      </c>
      <c r="C380" s="3">
        <v>43113</v>
      </c>
      <c r="D380" s="4">
        <v>1380</v>
      </c>
    </row>
    <row r="381" spans="1:4" x14ac:dyDescent="0.25">
      <c r="A381" s="3">
        <v>43114</v>
      </c>
      <c r="B381" s="4">
        <v>13558</v>
      </c>
      <c r="C381" s="3">
        <v>43114</v>
      </c>
      <c r="D381" s="4">
        <v>1350</v>
      </c>
    </row>
    <row r="382" spans="1:4" x14ac:dyDescent="0.25">
      <c r="A382" s="3">
        <v>43115</v>
      </c>
      <c r="B382" s="4">
        <v>13575</v>
      </c>
      <c r="C382" s="3">
        <v>43115</v>
      </c>
      <c r="D382" s="4">
        <v>1273.4000000000001</v>
      </c>
    </row>
    <row r="383" spans="1:4" x14ac:dyDescent="0.25">
      <c r="A383" s="3">
        <v>43116</v>
      </c>
      <c r="B383" s="4">
        <v>11072</v>
      </c>
      <c r="C383" s="3">
        <v>43116</v>
      </c>
      <c r="D383" s="4">
        <v>1020.1</v>
      </c>
    </row>
    <row r="384" spans="1:4" x14ac:dyDescent="0.25">
      <c r="A384" s="3">
        <v>43117</v>
      </c>
      <c r="B384" s="4">
        <v>11082</v>
      </c>
      <c r="C384" s="3">
        <v>43117</v>
      </c>
      <c r="D384" s="4">
        <v>1017.5</v>
      </c>
    </row>
    <row r="385" spans="1:4" x14ac:dyDescent="0.25">
      <c r="A385" s="3">
        <v>43118</v>
      </c>
      <c r="B385" s="4">
        <v>11045</v>
      </c>
      <c r="C385" s="3">
        <v>43118</v>
      </c>
      <c r="D385">
        <v>994.81</v>
      </c>
    </row>
    <row r="386" spans="1:4" x14ac:dyDescent="0.25">
      <c r="A386" s="3">
        <v>43119</v>
      </c>
      <c r="B386" s="4">
        <v>11476</v>
      </c>
      <c r="C386" s="3">
        <v>43119</v>
      </c>
      <c r="D386" s="4">
        <v>1032.5999999999999</v>
      </c>
    </row>
    <row r="387" spans="1:4" x14ac:dyDescent="0.25">
      <c r="A387" s="3">
        <v>43120</v>
      </c>
      <c r="B387" s="4">
        <v>12728</v>
      </c>
      <c r="C387" s="3">
        <v>43120</v>
      </c>
      <c r="D387" s="4">
        <v>1146</v>
      </c>
    </row>
    <row r="388" spans="1:4" x14ac:dyDescent="0.25">
      <c r="A388" s="3">
        <v>43121</v>
      </c>
      <c r="B388" s="4">
        <v>11514</v>
      </c>
      <c r="C388" s="3">
        <v>43121</v>
      </c>
      <c r="D388" s="4">
        <v>1047</v>
      </c>
    </row>
    <row r="389" spans="1:4" x14ac:dyDescent="0.25">
      <c r="A389" s="3">
        <v>43122</v>
      </c>
      <c r="B389" s="4">
        <v>10771</v>
      </c>
      <c r="C389" s="3">
        <v>43122</v>
      </c>
      <c r="D389">
        <v>995.08</v>
      </c>
    </row>
    <row r="390" spans="1:4" x14ac:dyDescent="0.25">
      <c r="A390" s="3">
        <v>43123</v>
      </c>
      <c r="B390" s="4">
        <v>10819</v>
      </c>
      <c r="C390" s="3">
        <v>43123</v>
      </c>
      <c r="D390">
        <v>982.98</v>
      </c>
    </row>
    <row r="391" spans="1:4" x14ac:dyDescent="0.25">
      <c r="A391" s="3">
        <v>43124</v>
      </c>
      <c r="B391" s="4">
        <v>11414</v>
      </c>
      <c r="C391" s="3">
        <v>43124</v>
      </c>
      <c r="D391" s="4">
        <v>1063.2</v>
      </c>
    </row>
    <row r="392" spans="1:4" x14ac:dyDescent="0.25">
      <c r="A392" s="3">
        <v>43125</v>
      </c>
      <c r="B392" s="4">
        <v>11146</v>
      </c>
      <c r="C392" s="3">
        <v>43125</v>
      </c>
      <c r="D392" s="4">
        <v>1048.2</v>
      </c>
    </row>
    <row r="393" spans="1:4" x14ac:dyDescent="0.25">
      <c r="A393" s="3">
        <v>43126</v>
      </c>
      <c r="B393" s="4">
        <v>11070</v>
      </c>
      <c r="C393" s="3">
        <v>43126</v>
      </c>
      <c r="D393" s="4">
        <v>1047</v>
      </c>
    </row>
    <row r="394" spans="1:4" x14ac:dyDescent="0.25">
      <c r="A394" s="3">
        <v>43127</v>
      </c>
      <c r="B394" s="4">
        <v>11461</v>
      </c>
      <c r="C394" s="3">
        <v>43127</v>
      </c>
      <c r="D394" s="4">
        <v>1114.8</v>
      </c>
    </row>
    <row r="395" spans="1:4" x14ac:dyDescent="0.25">
      <c r="A395" s="3">
        <v>43128</v>
      </c>
      <c r="B395" s="4">
        <v>11839</v>
      </c>
      <c r="C395" s="3">
        <v>43128</v>
      </c>
      <c r="D395" s="4">
        <v>1246.5999999999999</v>
      </c>
    </row>
    <row r="396" spans="1:4" x14ac:dyDescent="0.25">
      <c r="A396" s="3">
        <v>43129</v>
      </c>
      <c r="B396" s="4">
        <v>11212</v>
      </c>
      <c r="C396" s="3">
        <v>43129</v>
      </c>
      <c r="D396" s="4">
        <v>1175</v>
      </c>
    </row>
    <row r="397" spans="1:4" x14ac:dyDescent="0.25">
      <c r="A397" s="3">
        <v>43130</v>
      </c>
      <c r="B397" s="4">
        <v>10175</v>
      </c>
      <c r="C397" s="3">
        <v>43130</v>
      </c>
      <c r="D397" s="4">
        <v>1076</v>
      </c>
    </row>
    <row r="398" spans="1:4" x14ac:dyDescent="0.25">
      <c r="A398" s="3">
        <v>43131</v>
      </c>
      <c r="B398" s="4">
        <v>10284</v>
      </c>
      <c r="C398" s="3">
        <v>43131</v>
      </c>
      <c r="D398" s="4">
        <v>1121.3</v>
      </c>
    </row>
    <row r="399" spans="1:4" x14ac:dyDescent="0.25">
      <c r="A399" s="3">
        <v>43132</v>
      </c>
      <c r="B399" s="4">
        <v>9181.1</v>
      </c>
      <c r="C399" s="3">
        <v>43132</v>
      </c>
      <c r="D399" s="4">
        <v>1036.3</v>
      </c>
    </row>
    <row r="400" spans="1:4" x14ac:dyDescent="0.25">
      <c r="A400" s="3">
        <v>43133</v>
      </c>
      <c r="B400" s="4">
        <v>8895.7999999999993</v>
      </c>
      <c r="C400" s="3">
        <v>43133</v>
      </c>
      <c r="D400">
        <v>923.3</v>
      </c>
    </row>
    <row r="401" spans="1:4" x14ac:dyDescent="0.25">
      <c r="A401" s="3">
        <v>43134</v>
      </c>
      <c r="B401" s="4">
        <v>9219.4</v>
      </c>
      <c r="C401" s="3">
        <v>43134</v>
      </c>
      <c r="D401">
        <v>972.4</v>
      </c>
    </row>
    <row r="402" spans="1:4" x14ac:dyDescent="0.25">
      <c r="A402" s="3">
        <v>43135</v>
      </c>
      <c r="B402" s="4">
        <v>8200</v>
      </c>
      <c r="C402" s="3">
        <v>43135</v>
      </c>
      <c r="D402">
        <v>829.98</v>
      </c>
    </row>
    <row r="403" spans="1:4" x14ac:dyDescent="0.25">
      <c r="A403" s="3">
        <v>43136</v>
      </c>
      <c r="B403" s="4">
        <v>6949.9</v>
      </c>
      <c r="C403" s="3">
        <v>43136</v>
      </c>
      <c r="D403">
        <v>698.62</v>
      </c>
    </row>
    <row r="404" spans="1:4" x14ac:dyDescent="0.25">
      <c r="A404" s="3">
        <v>43137</v>
      </c>
      <c r="B404" s="4">
        <v>7673.8</v>
      </c>
      <c r="C404" s="3">
        <v>43137</v>
      </c>
      <c r="D404">
        <v>781.6</v>
      </c>
    </row>
    <row r="405" spans="1:4" x14ac:dyDescent="0.25">
      <c r="A405" s="3">
        <v>43138</v>
      </c>
      <c r="B405" s="4">
        <v>7587</v>
      </c>
      <c r="C405" s="3">
        <v>43138</v>
      </c>
      <c r="D405">
        <v>751.25</v>
      </c>
    </row>
    <row r="406" spans="1:4" x14ac:dyDescent="0.25">
      <c r="A406" s="3">
        <v>43139</v>
      </c>
      <c r="B406" s="4">
        <v>8235.1</v>
      </c>
      <c r="C406" s="3">
        <v>43139</v>
      </c>
      <c r="D406">
        <v>813.2</v>
      </c>
    </row>
    <row r="407" spans="1:4" x14ac:dyDescent="0.25">
      <c r="A407" s="3">
        <v>43140</v>
      </c>
      <c r="B407" s="4">
        <v>8683.2000000000007</v>
      </c>
      <c r="C407" s="3">
        <v>43140</v>
      </c>
      <c r="D407">
        <v>878.9</v>
      </c>
    </row>
    <row r="408" spans="1:4" x14ac:dyDescent="0.25">
      <c r="A408" s="3">
        <v>43141</v>
      </c>
      <c r="B408" s="4">
        <v>8563.1</v>
      </c>
      <c r="C408" s="3">
        <v>43141</v>
      </c>
      <c r="D408">
        <v>852</v>
      </c>
    </row>
    <row r="409" spans="1:4" x14ac:dyDescent="0.25">
      <c r="A409" s="3">
        <v>43142</v>
      </c>
      <c r="B409" s="4">
        <v>8069</v>
      </c>
      <c r="C409" s="3">
        <v>43142</v>
      </c>
      <c r="D409">
        <v>810.64</v>
      </c>
    </row>
    <row r="410" spans="1:4" x14ac:dyDescent="0.25">
      <c r="A410" s="3">
        <v>43143</v>
      </c>
      <c r="B410" s="4">
        <v>8900.6</v>
      </c>
      <c r="C410" s="3">
        <v>43143</v>
      </c>
      <c r="D410">
        <v>866.4</v>
      </c>
    </row>
    <row r="411" spans="1:4" x14ac:dyDescent="0.25">
      <c r="A411" s="3">
        <v>43144</v>
      </c>
      <c r="B411" s="4">
        <v>8515.9</v>
      </c>
      <c r="C411" s="3">
        <v>43144</v>
      </c>
      <c r="D411">
        <v>839.69</v>
      </c>
    </row>
    <row r="412" spans="1:4" x14ac:dyDescent="0.25">
      <c r="A412" s="3">
        <v>43145</v>
      </c>
      <c r="B412" s="4">
        <v>9455.4</v>
      </c>
      <c r="C412" s="3">
        <v>43145</v>
      </c>
      <c r="D412">
        <v>919.11</v>
      </c>
    </row>
    <row r="413" spans="1:4" x14ac:dyDescent="0.25">
      <c r="A413" s="3">
        <v>43146</v>
      </c>
      <c r="B413" s="4">
        <v>9996.9</v>
      </c>
      <c r="C413" s="3">
        <v>43146</v>
      </c>
      <c r="D413">
        <v>926.32</v>
      </c>
    </row>
    <row r="414" spans="1:4" x14ac:dyDescent="0.25">
      <c r="A414" s="3">
        <v>43147</v>
      </c>
      <c r="B414" s="4">
        <v>10162</v>
      </c>
      <c r="C414" s="3">
        <v>43147</v>
      </c>
      <c r="D414">
        <v>937.38</v>
      </c>
    </row>
    <row r="415" spans="1:4" x14ac:dyDescent="0.25">
      <c r="A415" s="3">
        <v>43148</v>
      </c>
      <c r="B415" s="4">
        <v>11053.5</v>
      </c>
      <c r="C415" s="3">
        <v>43148</v>
      </c>
      <c r="D415">
        <v>973.28</v>
      </c>
    </row>
    <row r="416" spans="1:4" x14ac:dyDescent="0.25">
      <c r="A416" s="3">
        <v>43149</v>
      </c>
      <c r="B416" s="4">
        <v>10372</v>
      </c>
      <c r="C416" s="3">
        <v>43149</v>
      </c>
      <c r="D416">
        <v>912.21</v>
      </c>
    </row>
    <row r="417" spans="1:4" x14ac:dyDescent="0.25">
      <c r="A417" s="3">
        <v>43150</v>
      </c>
      <c r="B417" s="4">
        <v>11173</v>
      </c>
      <c r="C417" s="3">
        <v>43150</v>
      </c>
      <c r="D417">
        <v>939.18</v>
      </c>
    </row>
    <row r="418" spans="1:4" x14ac:dyDescent="0.25">
      <c r="A418" s="3">
        <v>43151</v>
      </c>
      <c r="B418" s="4">
        <v>11218</v>
      </c>
      <c r="C418" s="3">
        <v>43151</v>
      </c>
      <c r="D418">
        <v>884.51</v>
      </c>
    </row>
    <row r="419" spans="1:4" x14ac:dyDescent="0.25">
      <c r="A419" s="3">
        <v>43152</v>
      </c>
      <c r="B419" s="4">
        <v>10455</v>
      </c>
      <c r="C419" s="3">
        <v>43152</v>
      </c>
      <c r="D419">
        <v>837.79</v>
      </c>
    </row>
    <row r="420" spans="1:4" x14ac:dyDescent="0.25">
      <c r="A420" s="3">
        <v>43153</v>
      </c>
      <c r="B420" s="4">
        <v>9830</v>
      </c>
      <c r="C420" s="3">
        <v>43153</v>
      </c>
      <c r="D420">
        <v>802.85</v>
      </c>
    </row>
    <row r="421" spans="1:4" x14ac:dyDescent="0.25">
      <c r="A421" s="3">
        <v>43154</v>
      </c>
      <c r="B421" s="4">
        <v>10145</v>
      </c>
      <c r="C421" s="3">
        <v>43154</v>
      </c>
      <c r="D421">
        <v>852.79</v>
      </c>
    </row>
    <row r="422" spans="1:4" x14ac:dyDescent="0.25">
      <c r="A422" s="3">
        <v>43155</v>
      </c>
      <c r="B422" s="4">
        <v>9666.2999999999993</v>
      </c>
      <c r="C422" s="3">
        <v>43155</v>
      </c>
      <c r="D422">
        <v>831.51</v>
      </c>
    </row>
    <row r="423" spans="1:4" x14ac:dyDescent="0.25">
      <c r="A423" s="3">
        <v>43156</v>
      </c>
      <c r="B423" s="4">
        <v>9557.4</v>
      </c>
      <c r="C423" s="3">
        <v>43156</v>
      </c>
      <c r="D423">
        <v>838.47</v>
      </c>
    </row>
    <row r="424" spans="1:4" x14ac:dyDescent="0.25">
      <c r="A424" s="3">
        <v>43157</v>
      </c>
      <c r="B424" s="4">
        <v>10321</v>
      </c>
      <c r="C424" s="3">
        <v>43157</v>
      </c>
      <c r="D424">
        <v>867.76</v>
      </c>
    </row>
    <row r="425" spans="1:4" x14ac:dyDescent="0.25">
      <c r="A425" s="3">
        <v>43158</v>
      </c>
      <c r="B425" s="4">
        <v>10569</v>
      </c>
      <c r="C425" s="3">
        <v>43158</v>
      </c>
      <c r="D425">
        <v>871.36</v>
      </c>
    </row>
    <row r="426" spans="1:4" x14ac:dyDescent="0.25">
      <c r="A426" s="3">
        <v>43159</v>
      </c>
      <c r="B426" s="4">
        <v>10315</v>
      </c>
      <c r="C426" s="3">
        <v>43159</v>
      </c>
      <c r="D426">
        <v>851.26</v>
      </c>
    </row>
    <row r="427" spans="1:4" x14ac:dyDescent="0.25">
      <c r="A427" s="3">
        <v>43160</v>
      </c>
      <c r="B427" s="4">
        <v>10925</v>
      </c>
      <c r="C427" s="3">
        <v>43160</v>
      </c>
      <c r="D427">
        <v>869.24</v>
      </c>
    </row>
    <row r="428" spans="1:4" x14ac:dyDescent="0.25">
      <c r="A428" s="3">
        <v>43161</v>
      </c>
      <c r="B428" s="4">
        <v>11025</v>
      </c>
      <c r="C428" s="3">
        <v>43161</v>
      </c>
      <c r="D428">
        <v>854.5</v>
      </c>
    </row>
    <row r="429" spans="1:4" x14ac:dyDescent="0.25">
      <c r="A429" s="3">
        <v>43162</v>
      </c>
      <c r="B429" s="4">
        <v>11440</v>
      </c>
      <c r="C429" s="3">
        <v>43162</v>
      </c>
      <c r="D429">
        <v>855.3</v>
      </c>
    </row>
    <row r="430" spans="1:4" x14ac:dyDescent="0.25">
      <c r="A430" s="3">
        <v>43163</v>
      </c>
      <c r="B430" s="4">
        <v>11501</v>
      </c>
      <c r="C430" s="3">
        <v>43163</v>
      </c>
      <c r="D430">
        <v>866.07</v>
      </c>
    </row>
    <row r="431" spans="1:4" x14ac:dyDescent="0.25">
      <c r="A431" s="3">
        <v>43164</v>
      </c>
      <c r="B431" s="4">
        <v>11416</v>
      </c>
      <c r="C431" s="3">
        <v>43164</v>
      </c>
      <c r="D431">
        <v>847.76</v>
      </c>
    </row>
    <row r="432" spans="1:4" x14ac:dyDescent="0.25">
      <c r="A432" s="3">
        <v>43165</v>
      </c>
      <c r="B432" s="4">
        <v>10720</v>
      </c>
      <c r="C432" s="3">
        <v>43165</v>
      </c>
      <c r="D432">
        <v>816.31</v>
      </c>
    </row>
    <row r="433" spans="1:4" x14ac:dyDescent="0.25">
      <c r="A433" s="3">
        <v>43166</v>
      </c>
      <c r="B433" s="4">
        <v>9902.9</v>
      </c>
      <c r="C433" s="3">
        <v>43166</v>
      </c>
      <c r="D433">
        <v>749.21</v>
      </c>
    </row>
    <row r="434" spans="1:4" x14ac:dyDescent="0.25">
      <c r="A434" s="3">
        <v>43167</v>
      </c>
      <c r="B434" s="4">
        <v>9300</v>
      </c>
      <c r="C434" s="3">
        <v>43167</v>
      </c>
      <c r="D434">
        <v>697.31</v>
      </c>
    </row>
    <row r="435" spans="1:4" x14ac:dyDescent="0.25">
      <c r="A435" s="3">
        <v>43168</v>
      </c>
      <c r="B435" s="4">
        <v>9217</v>
      </c>
      <c r="C435" s="3">
        <v>43168</v>
      </c>
      <c r="D435">
        <v>724.61</v>
      </c>
    </row>
    <row r="436" spans="1:4" x14ac:dyDescent="0.25">
      <c r="A436" s="3">
        <v>43169</v>
      </c>
      <c r="B436" s="4">
        <v>8762</v>
      </c>
      <c r="C436" s="3">
        <v>43169</v>
      </c>
      <c r="D436">
        <v>679.68</v>
      </c>
    </row>
    <row r="437" spans="1:4" x14ac:dyDescent="0.25">
      <c r="A437" s="3">
        <v>43170</v>
      </c>
      <c r="B437" s="4">
        <v>9528</v>
      </c>
      <c r="C437" s="3">
        <v>43170</v>
      </c>
      <c r="D437">
        <v>719.86</v>
      </c>
    </row>
    <row r="438" spans="1:4" x14ac:dyDescent="0.25">
      <c r="A438" s="3">
        <v>43171</v>
      </c>
      <c r="B438" s="4">
        <v>9121</v>
      </c>
      <c r="C438" s="3">
        <v>43171</v>
      </c>
      <c r="D438">
        <v>696.52</v>
      </c>
    </row>
    <row r="439" spans="1:4" x14ac:dyDescent="0.25">
      <c r="A439" s="3">
        <v>43172</v>
      </c>
      <c r="B439" s="4">
        <v>9135</v>
      </c>
      <c r="C439" s="3">
        <v>43172</v>
      </c>
      <c r="D439">
        <v>688.5</v>
      </c>
    </row>
    <row r="440" spans="1:4" x14ac:dyDescent="0.25">
      <c r="A440" s="3">
        <v>43173</v>
      </c>
      <c r="B440" s="4">
        <v>8186.6</v>
      </c>
      <c r="C440" s="3">
        <v>43173</v>
      </c>
      <c r="D440">
        <v>610.91999999999996</v>
      </c>
    </row>
    <row r="441" spans="1:4" x14ac:dyDescent="0.25">
      <c r="A441" s="3">
        <v>43174</v>
      </c>
      <c r="B441" s="4">
        <v>8252.9</v>
      </c>
      <c r="C441" s="3">
        <v>43174</v>
      </c>
      <c r="D441">
        <v>609.9</v>
      </c>
    </row>
    <row r="442" spans="1:4" x14ac:dyDescent="0.25">
      <c r="A442" s="3">
        <v>43175</v>
      </c>
      <c r="B442" s="4">
        <v>8251</v>
      </c>
      <c r="C442" s="3">
        <v>43175</v>
      </c>
      <c r="D442">
        <v>599.55999999999995</v>
      </c>
    </row>
    <row r="443" spans="1:4" x14ac:dyDescent="0.25">
      <c r="A443" s="3">
        <v>43176</v>
      </c>
      <c r="B443" s="4">
        <v>7851</v>
      </c>
      <c r="C443" s="3">
        <v>43176</v>
      </c>
      <c r="D443">
        <v>549</v>
      </c>
    </row>
    <row r="444" spans="1:4" x14ac:dyDescent="0.25">
      <c r="A444" s="3">
        <v>43177</v>
      </c>
      <c r="B444" s="4">
        <v>8200.2000000000007</v>
      </c>
      <c r="C444" s="3">
        <v>43177</v>
      </c>
      <c r="D444">
        <v>536.73</v>
      </c>
    </row>
    <row r="445" spans="1:4" x14ac:dyDescent="0.25">
      <c r="A445" s="3">
        <v>43178</v>
      </c>
      <c r="B445" s="4">
        <v>8600.1</v>
      </c>
      <c r="C445" s="3">
        <v>43178</v>
      </c>
      <c r="D445">
        <v>554.99</v>
      </c>
    </row>
    <row r="446" spans="1:4" x14ac:dyDescent="0.25">
      <c r="A446" s="3">
        <v>43179</v>
      </c>
      <c r="B446" s="4">
        <v>8899.7000000000007</v>
      </c>
      <c r="C446" s="3">
        <v>43179</v>
      </c>
      <c r="D446">
        <v>556.38</v>
      </c>
    </row>
    <row r="447" spans="1:4" x14ac:dyDescent="0.25">
      <c r="A447" s="3">
        <v>43180</v>
      </c>
      <c r="B447" s="4">
        <v>8900.1</v>
      </c>
      <c r="C447" s="3">
        <v>43180</v>
      </c>
      <c r="D447">
        <v>560.04</v>
      </c>
    </row>
    <row r="448" spans="1:4" x14ac:dyDescent="0.25">
      <c r="A448" s="3">
        <v>43181</v>
      </c>
      <c r="B448" s="4">
        <v>8706.4</v>
      </c>
      <c r="C448" s="3">
        <v>43181</v>
      </c>
      <c r="D448">
        <v>539.19000000000005</v>
      </c>
    </row>
    <row r="449" spans="1:4" x14ac:dyDescent="0.25">
      <c r="A449" s="3">
        <v>43182</v>
      </c>
      <c r="B449" s="4">
        <v>8908</v>
      </c>
      <c r="C449" s="3">
        <v>43182</v>
      </c>
      <c r="D449">
        <v>543.28</v>
      </c>
    </row>
    <row r="450" spans="1:4" x14ac:dyDescent="0.25">
      <c r="A450" s="3">
        <v>43183</v>
      </c>
      <c r="B450" s="4">
        <v>8535</v>
      </c>
      <c r="C450" s="3">
        <v>43183</v>
      </c>
      <c r="D450">
        <v>518.79999999999995</v>
      </c>
    </row>
    <row r="451" spans="1:4" x14ac:dyDescent="0.25">
      <c r="A451" s="3">
        <v>43184</v>
      </c>
      <c r="B451" s="4">
        <v>8445.1</v>
      </c>
      <c r="C451" s="3">
        <v>43184</v>
      </c>
      <c r="D451">
        <v>522.41</v>
      </c>
    </row>
    <row r="452" spans="1:4" x14ac:dyDescent="0.25">
      <c r="A452" s="3">
        <v>43185</v>
      </c>
      <c r="B452" s="4">
        <v>8119.1</v>
      </c>
      <c r="C452" s="3">
        <v>43185</v>
      </c>
      <c r="D452">
        <v>485</v>
      </c>
    </row>
    <row r="453" spans="1:4" x14ac:dyDescent="0.25">
      <c r="A453" s="3">
        <v>43186</v>
      </c>
      <c r="B453" s="4">
        <v>7784.5</v>
      </c>
      <c r="C453" s="3">
        <v>43186</v>
      </c>
      <c r="D453">
        <v>447.85</v>
      </c>
    </row>
    <row r="454" spans="1:4" x14ac:dyDescent="0.25">
      <c r="A454" s="3">
        <v>43187</v>
      </c>
      <c r="B454" s="4">
        <v>8060.5</v>
      </c>
      <c r="C454" s="3">
        <v>43187</v>
      </c>
      <c r="D454">
        <v>456.27</v>
      </c>
    </row>
    <row r="455" spans="1:4" x14ac:dyDescent="0.25">
      <c r="A455" s="1"/>
      <c r="C455" s="1"/>
    </row>
    <row r="456" spans="1:4" x14ac:dyDescent="0.25">
      <c r="A456" s="1"/>
      <c r="C456" s="1"/>
    </row>
    <row r="457" spans="1:4" x14ac:dyDescent="0.25">
      <c r="A457" s="1"/>
      <c r="C457" s="1"/>
    </row>
    <row r="458" spans="1:4" x14ac:dyDescent="0.25">
      <c r="A458" s="1"/>
      <c r="C458" s="1"/>
    </row>
    <row r="459" spans="1:4" x14ac:dyDescent="0.25">
      <c r="A459" s="1"/>
      <c r="C459" s="1"/>
    </row>
    <row r="460" spans="1:4" x14ac:dyDescent="0.25">
      <c r="A460" s="1"/>
      <c r="C460" s="1"/>
    </row>
    <row r="461" spans="1:4" x14ac:dyDescent="0.25">
      <c r="A461" s="1"/>
      <c r="C461" s="1"/>
    </row>
    <row r="462" spans="1:4" x14ac:dyDescent="0.25">
      <c r="A462" s="1"/>
      <c r="C462" s="1"/>
    </row>
    <row r="463" spans="1:4" x14ac:dyDescent="0.25">
      <c r="A463" s="1"/>
      <c r="C463" s="1"/>
    </row>
    <row r="464" spans="1:4" x14ac:dyDescent="0.25">
      <c r="A464" s="1"/>
      <c r="C464" s="1"/>
    </row>
    <row r="465" spans="1:3" x14ac:dyDescent="0.25">
      <c r="A465" s="1"/>
      <c r="C465" s="1"/>
    </row>
    <row r="466" spans="1:3" x14ac:dyDescent="0.25">
      <c r="A466" s="1"/>
      <c r="C466" s="1"/>
    </row>
    <row r="467" spans="1:3" x14ac:dyDescent="0.25">
      <c r="A467" s="1"/>
      <c r="C467" s="1"/>
    </row>
    <row r="468" spans="1:3" x14ac:dyDescent="0.25">
      <c r="A468" s="1"/>
      <c r="C468" s="1"/>
    </row>
    <row r="469" spans="1:3" x14ac:dyDescent="0.25">
      <c r="A469" s="1"/>
      <c r="C469" s="1"/>
    </row>
    <row r="470" spans="1:3" x14ac:dyDescent="0.25">
      <c r="A470" s="1"/>
      <c r="C470" s="1"/>
    </row>
    <row r="471" spans="1:3" x14ac:dyDescent="0.25">
      <c r="A471" s="1"/>
      <c r="C471" s="1"/>
    </row>
    <row r="472" spans="1:3" x14ac:dyDescent="0.25">
      <c r="A472" s="1"/>
      <c r="C472" s="1"/>
    </row>
    <row r="473" spans="1:3" x14ac:dyDescent="0.25">
      <c r="A473" s="1"/>
      <c r="C473" s="1"/>
    </row>
    <row r="474" spans="1:3" x14ac:dyDescent="0.25">
      <c r="A474" s="1"/>
      <c r="C474" s="1"/>
    </row>
    <row r="475" spans="1:3" x14ac:dyDescent="0.25">
      <c r="A475" s="1"/>
      <c r="C475" s="1"/>
    </row>
    <row r="476" spans="1:3" x14ac:dyDescent="0.25">
      <c r="A476" s="1"/>
      <c r="C476" s="1"/>
    </row>
    <row r="477" spans="1:3" x14ac:dyDescent="0.25">
      <c r="A477" s="1"/>
      <c r="C477" s="1"/>
    </row>
    <row r="478" spans="1:3" x14ac:dyDescent="0.25">
      <c r="A478" s="1"/>
      <c r="C478" s="1"/>
    </row>
    <row r="479" spans="1:3" x14ac:dyDescent="0.25">
      <c r="A479" s="1"/>
      <c r="C479" s="1"/>
    </row>
    <row r="480" spans="1:3" x14ac:dyDescent="0.25">
      <c r="A480" s="1"/>
      <c r="C480" s="1"/>
    </row>
    <row r="481" spans="1:3" x14ac:dyDescent="0.25">
      <c r="A481" s="1"/>
      <c r="C481" s="1"/>
    </row>
    <row r="482" spans="1:3" x14ac:dyDescent="0.25">
      <c r="A482" s="1"/>
      <c r="C482" s="1"/>
    </row>
    <row r="483" spans="1:3" x14ac:dyDescent="0.25">
      <c r="A483" s="1"/>
      <c r="C483" s="1"/>
    </row>
    <row r="484" spans="1:3" x14ac:dyDescent="0.25">
      <c r="A484" s="1"/>
      <c r="C484" s="1"/>
    </row>
    <row r="485" spans="1:3" x14ac:dyDescent="0.25">
      <c r="A485" s="1"/>
      <c r="C485" s="1"/>
    </row>
    <row r="486" spans="1:3" x14ac:dyDescent="0.25">
      <c r="A486" s="1"/>
      <c r="C486" s="1"/>
    </row>
    <row r="487" spans="1:3" x14ac:dyDescent="0.25">
      <c r="A487" s="1"/>
      <c r="C487" s="1"/>
    </row>
    <row r="488" spans="1:3" x14ac:dyDescent="0.25">
      <c r="A488" s="1"/>
      <c r="C488" s="1"/>
    </row>
    <row r="489" spans="1:3" x14ac:dyDescent="0.25">
      <c r="A489" s="1"/>
      <c r="C489" s="1"/>
    </row>
    <row r="490" spans="1:3" x14ac:dyDescent="0.25">
      <c r="A490" s="1"/>
      <c r="C490" s="1"/>
    </row>
    <row r="491" spans="1:3" x14ac:dyDescent="0.25">
      <c r="A491" s="1"/>
      <c r="C491" s="1"/>
    </row>
    <row r="492" spans="1:3" x14ac:dyDescent="0.25">
      <c r="A492" s="1"/>
      <c r="C492" s="1"/>
    </row>
    <row r="493" spans="1:3" x14ac:dyDescent="0.25">
      <c r="A493" s="1"/>
      <c r="C493" s="1"/>
    </row>
    <row r="494" spans="1:3" x14ac:dyDescent="0.25">
      <c r="A494" s="1"/>
      <c r="C494" s="1"/>
    </row>
    <row r="495" spans="1:3" x14ac:dyDescent="0.25">
      <c r="A495" s="1"/>
      <c r="C495" s="1"/>
    </row>
    <row r="496" spans="1:3" x14ac:dyDescent="0.25">
      <c r="A496" s="1"/>
      <c r="C496" s="1"/>
    </row>
    <row r="497" spans="1:3" x14ac:dyDescent="0.25">
      <c r="A497" s="1"/>
      <c r="C497" s="1"/>
    </row>
    <row r="498" spans="1:3" x14ac:dyDescent="0.25">
      <c r="A498" s="1"/>
      <c r="C498" s="1"/>
    </row>
    <row r="499" spans="1:3" x14ac:dyDescent="0.25">
      <c r="A499" s="1"/>
      <c r="C499" s="1"/>
    </row>
    <row r="500" spans="1:3" x14ac:dyDescent="0.25">
      <c r="A500" s="1"/>
      <c r="C500" s="1"/>
    </row>
    <row r="501" spans="1:3" x14ac:dyDescent="0.25">
      <c r="A501" s="1"/>
      <c r="C501" s="1"/>
    </row>
    <row r="502" spans="1:3" x14ac:dyDescent="0.25">
      <c r="A502" s="1"/>
      <c r="C502" s="1"/>
    </row>
    <row r="503" spans="1:3" x14ac:dyDescent="0.25">
      <c r="A503" s="1"/>
      <c r="C503" s="1"/>
    </row>
    <row r="504" spans="1:3" x14ac:dyDescent="0.25">
      <c r="A504" s="1"/>
      <c r="C504" s="1"/>
    </row>
    <row r="505" spans="1:3" x14ac:dyDescent="0.25">
      <c r="A505" s="1"/>
      <c r="C505" s="1"/>
    </row>
    <row r="506" spans="1:3" x14ac:dyDescent="0.25">
      <c r="A506" s="1"/>
      <c r="C506" s="1"/>
    </row>
    <row r="507" spans="1:3" x14ac:dyDescent="0.25">
      <c r="A507" s="1"/>
      <c r="C507" s="1"/>
    </row>
    <row r="508" spans="1:3" x14ac:dyDescent="0.25">
      <c r="A508" s="1"/>
      <c r="C508" s="1"/>
    </row>
    <row r="509" spans="1:3" x14ac:dyDescent="0.25">
      <c r="A509" s="1"/>
      <c r="C509" s="1"/>
    </row>
    <row r="510" spans="1:3" x14ac:dyDescent="0.25">
      <c r="A510" s="1"/>
      <c r="C510" s="1"/>
    </row>
    <row r="511" spans="1:3" x14ac:dyDescent="0.25">
      <c r="A511" s="1"/>
      <c r="C511" s="1"/>
    </row>
    <row r="512" spans="1:3" x14ac:dyDescent="0.25">
      <c r="A512" s="1"/>
      <c r="C512" s="1"/>
    </row>
    <row r="513" spans="1:3" x14ac:dyDescent="0.25">
      <c r="A513" s="1"/>
      <c r="C513" s="1"/>
    </row>
    <row r="514" spans="1:3" x14ac:dyDescent="0.25">
      <c r="A514" s="1"/>
      <c r="C514" s="1"/>
    </row>
    <row r="515" spans="1:3" x14ac:dyDescent="0.25">
      <c r="A515" s="1"/>
      <c r="C515" s="1"/>
    </row>
    <row r="516" spans="1:3" x14ac:dyDescent="0.25">
      <c r="A516" s="1"/>
      <c r="C516" s="1"/>
    </row>
    <row r="517" spans="1:3" x14ac:dyDescent="0.25">
      <c r="A517" s="1"/>
      <c r="C517" s="1"/>
    </row>
    <row r="518" spans="1:3" x14ac:dyDescent="0.25">
      <c r="A518" s="1"/>
      <c r="C518" s="1"/>
    </row>
    <row r="519" spans="1:3" x14ac:dyDescent="0.25">
      <c r="A519" s="1"/>
      <c r="C519" s="1"/>
    </row>
    <row r="520" spans="1:3" x14ac:dyDescent="0.25">
      <c r="A520" s="1"/>
      <c r="C520" s="1"/>
    </row>
    <row r="521" spans="1:3" x14ac:dyDescent="0.25">
      <c r="A521" s="1"/>
      <c r="C521" s="1"/>
    </row>
    <row r="522" spans="1:3" x14ac:dyDescent="0.25">
      <c r="A522" s="1"/>
      <c r="C522" s="1"/>
    </row>
    <row r="523" spans="1:3" x14ac:dyDescent="0.25">
      <c r="A523" s="1"/>
      <c r="C523" s="1"/>
    </row>
    <row r="524" spans="1:3" x14ac:dyDescent="0.25">
      <c r="A524" s="1"/>
      <c r="C524" s="1"/>
    </row>
    <row r="525" spans="1:3" x14ac:dyDescent="0.25">
      <c r="A525" s="1"/>
      <c r="C525" s="1"/>
    </row>
    <row r="526" spans="1:3" x14ac:dyDescent="0.25">
      <c r="A526" s="1"/>
      <c r="C526" s="1"/>
    </row>
    <row r="527" spans="1:3" x14ac:dyDescent="0.25">
      <c r="A527" s="1"/>
      <c r="C527" s="1"/>
    </row>
    <row r="528" spans="1:3" x14ac:dyDescent="0.25">
      <c r="A528" s="1"/>
      <c r="C528" s="1"/>
    </row>
    <row r="529" spans="1:3" x14ac:dyDescent="0.25">
      <c r="A529" s="1"/>
      <c r="C529" s="1"/>
    </row>
    <row r="530" spans="1:3" x14ac:dyDescent="0.25">
      <c r="A530" s="1"/>
      <c r="C530" s="1"/>
    </row>
    <row r="531" spans="1:3" x14ac:dyDescent="0.25">
      <c r="A531" s="1"/>
      <c r="C531" s="1"/>
    </row>
    <row r="532" spans="1:3" x14ac:dyDescent="0.25">
      <c r="A532" s="1"/>
      <c r="C532" s="1"/>
    </row>
    <row r="533" spans="1:3" x14ac:dyDescent="0.25">
      <c r="A533" s="1"/>
      <c r="C533" s="1"/>
    </row>
    <row r="534" spans="1:3" x14ac:dyDescent="0.25">
      <c r="A534" s="1"/>
      <c r="C534" s="1"/>
    </row>
    <row r="535" spans="1:3" x14ac:dyDescent="0.25">
      <c r="A535" s="1"/>
      <c r="C535" s="1"/>
    </row>
    <row r="536" spans="1:3" x14ac:dyDescent="0.25">
      <c r="A536" s="1"/>
      <c r="C536" s="1"/>
    </row>
    <row r="537" spans="1:3" x14ac:dyDescent="0.25">
      <c r="A537" s="1"/>
      <c r="C537" s="1"/>
    </row>
    <row r="538" spans="1:3" x14ac:dyDescent="0.25">
      <c r="A538" s="1"/>
      <c r="C538" s="2"/>
    </row>
    <row r="539" spans="1:3" x14ac:dyDescent="0.25">
      <c r="A539" s="1"/>
      <c r="C539" s="1"/>
    </row>
    <row r="540" spans="1:3" x14ac:dyDescent="0.25">
      <c r="A540" s="1"/>
      <c r="C540" s="1"/>
    </row>
    <row r="541" spans="1:3" x14ac:dyDescent="0.25">
      <c r="A541" s="1"/>
      <c r="C541" s="1"/>
    </row>
    <row r="542" spans="1:3" x14ac:dyDescent="0.25">
      <c r="A542" s="1"/>
      <c r="C542" s="1"/>
    </row>
    <row r="543" spans="1:3" x14ac:dyDescent="0.25">
      <c r="A543" s="1"/>
      <c r="C543" s="1"/>
    </row>
    <row r="544" spans="1:3" x14ac:dyDescent="0.25">
      <c r="A544" s="1"/>
      <c r="C544" s="1"/>
    </row>
    <row r="545" spans="1:3" x14ac:dyDescent="0.25">
      <c r="A545" s="1"/>
      <c r="C545" s="1"/>
    </row>
    <row r="546" spans="1:3" x14ac:dyDescent="0.25">
      <c r="A546" s="1"/>
      <c r="C546" s="1"/>
    </row>
    <row r="547" spans="1:3" x14ac:dyDescent="0.25">
      <c r="A547" s="1"/>
      <c r="C547" s="1"/>
    </row>
    <row r="548" spans="1:3" x14ac:dyDescent="0.25">
      <c r="A548" s="1"/>
      <c r="C548" s="1"/>
    </row>
    <row r="549" spans="1:3" x14ac:dyDescent="0.25">
      <c r="A549" s="1"/>
      <c r="C549" s="1"/>
    </row>
    <row r="550" spans="1:3" x14ac:dyDescent="0.25">
      <c r="A550" s="1"/>
      <c r="C550" s="1"/>
    </row>
    <row r="551" spans="1:3" x14ac:dyDescent="0.25">
      <c r="A551" s="1"/>
      <c r="C551" s="1"/>
    </row>
    <row r="552" spans="1:3" x14ac:dyDescent="0.25">
      <c r="A552" s="1"/>
      <c r="C552" s="1"/>
    </row>
    <row r="553" spans="1:3" x14ac:dyDescent="0.25">
      <c r="A553" s="1"/>
      <c r="C553" s="1"/>
    </row>
    <row r="554" spans="1:3" x14ac:dyDescent="0.25">
      <c r="A554" s="1"/>
      <c r="C554" s="1"/>
    </row>
    <row r="555" spans="1:3" x14ac:dyDescent="0.25">
      <c r="A555" s="1"/>
      <c r="C555" s="1"/>
    </row>
    <row r="556" spans="1:3" x14ac:dyDescent="0.25">
      <c r="A556" s="1"/>
      <c r="C556" s="1"/>
    </row>
    <row r="557" spans="1:3" x14ac:dyDescent="0.25">
      <c r="A557" s="1"/>
      <c r="C557" s="1"/>
    </row>
    <row r="558" spans="1:3" x14ac:dyDescent="0.25">
      <c r="A558" s="1"/>
      <c r="C558" s="1"/>
    </row>
    <row r="559" spans="1:3" x14ac:dyDescent="0.25">
      <c r="A559" s="1"/>
      <c r="C559" s="1"/>
    </row>
    <row r="560" spans="1:3" x14ac:dyDescent="0.25">
      <c r="A560" s="1"/>
      <c r="C560" s="1"/>
    </row>
    <row r="561" spans="1:3" x14ac:dyDescent="0.25">
      <c r="A561" s="1"/>
      <c r="C561" s="1"/>
    </row>
    <row r="562" spans="1:3" x14ac:dyDescent="0.25">
      <c r="A562" s="1"/>
      <c r="C562" s="1"/>
    </row>
    <row r="563" spans="1:3" x14ac:dyDescent="0.25">
      <c r="A563" s="1"/>
      <c r="C563" s="1"/>
    </row>
    <row r="564" spans="1:3" x14ac:dyDescent="0.25">
      <c r="A564" s="1"/>
      <c r="C564" s="1"/>
    </row>
    <row r="565" spans="1:3" x14ac:dyDescent="0.25">
      <c r="A565" s="1"/>
      <c r="C565" s="1"/>
    </row>
    <row r="566" spans="1:3" x14ac:dyDescent="0.25">
      <c r="A566" s="1"/>
      <c r="C566" s="1"/>
    </row>
    <row r="567" spans="1:3" x14ac:dyDescent="0.25">
      <c r="A567" s="1"/>
      <c r="C567" s="1"/>
    </row>
    <row r="568" spans="1:3" x14ac:dyDescent="0.25">
      <c r="A568" s="1"/>
      <c r="C568" s="1"/>
    </row>
    <row r="569" spans="1:3" x14ac:dyDescent="0.25">
      <c r="A569" s="1"/>
      <c r="C569" s="1"/>
    </row>
    <row r="570" spans="1:3" x14ac:dyDescent="0.25">
      <c r="A570" s="1"/>
      <c r="C570" s="1"/>
    </row>
    <row r="571" spans="1:3" x14ac:dyDescent="0.25">
      <c r="A571" s="1"/>
      <c r="C571" s="1"/>
    </row>
    <row r="572" spans="1:3" x14ac:dyDescent="0.25">
      <c r="A572" s="1"/>
      <c r="C572" s="1"/>
    </row>
    <row r="573" spans="1:3" x14ac:dyDescent="0.25">
      <c r="A573" s="1"/>
      <c r="C573" s="1"/>
    </row>
    <row r="574" spans="1:3" x14ac:dyDescent="0.25">
      <c r="A574" s="1"/>
      <c r="C574" s="1"/>
    </row>
    <row r="575" spans="1:3" x14ac:dyDescent="0.25">
      <c r="A575" s="1"/>
      <c r="C575" s="1"/>
    </row>
    <row r="576" spans="1:3" x14ac:dyDescent="0.25">
      <c r="A576" s="1"/>
      <c r="C576" s="1"/>
    </row>
    <row r="577" spans="1:3" x14ac:dyDescent="0.25">
      <c r="A577" s="1"/>
      <c r="C577" s="1"/>
    </row>
    <row r="578" spans="1:3" x14ac:dyDescent="0.25">
      <c r="A578" s="1"/>
      <c r="C578" s="1"/>
    </row>
    <row r="579" spans="1:3" x14ac:dyDescent="0.25">
      <c r="A579" s="1"/>
      <c r="C579" s="1"/>
    </row>
    <row r="580" spans="1:3" x14ac:dyDescent="0.25">
      <c r="A580" s="1"/>
      <c r="C580" s="1"/>
    </row>
    <row r="581" spans="1:3" x14ac:dyDescent="0.25">
      <c r="A581" s="1"/>
      <c r="C581" s="1"/>
    </row>
    <row r="582" spans="1:3" x14ac:dyDescent="0.25">
      <c r="A582" s="1"/>
      <c r="C582" s="1"/>
    </row>
    <row r="583" spans="1:3" x14ac:dyDescent="0.25">
      <c r="A583" s="1"/>
      <c r="C583" s="1"/>
    </row>
    <row r="584" spans="1:3" x14ac:dyDescent="0.25">
      <c r="A584" s="1"/>
      <c r="C584" s="1"/>
    </row>
    <row r="585" spans="1:3" x14ac:dyDescent="0.25">
      <c r="A585" s="1"/>
      <c r="C585" s="1"/>
    </row>
    <row r="586" spans="1:3" x14ac:dyDescent="0.25">
      <c r="A586" s="1"/>
      <c r="C586" s="1"/>
    </row>
    <row r="587" spans="1:3" x14ac:dyDescent="0.25">
      <c r="A587" s="1"/>
      <c r="C587" s="1"/>
    </row>
    <row r="588" spans="1:3" x14ac:dyDescent="0.25">
      <c r="A588" s="1"/>
      <c r="C588" s="1"/>
    </row>
    <row r="589" spans="1:3" x14ac:dyDescent="0.25">
      <c r="A589" s="1"/>
      <c r="C589" s="1"/>
    </row>
    <row r="590" spans="1:3" x14ac:dyDescent="0.25">
      <c r="A590" s="1"/>
      <c r="C590" s="1"/>
    </row>
    <row r="591" spans="1:3" x14ac:dyDescent="0.25">
      <c r="A591" s="1"/>
      <c r="C591" s="1"/>
    </row>
    <row r="592" spans="1:3" x14ac:dyDescent="0.25">
      <c r="A592" s="1"/>
      <c r="C592" s="1"/>
    </row>
    <row r="593" spans="1:3" x14ac:dyDescent="0.25">
      <c r="A593" s="1"/>
      <c r="C593" s="1"/>
    </row>
    <row r="594" spans="1:3" x14ac:dyDescent="0.25">
      <c r="A594" s="1"/>
      <c r="C594" s="1"/>
    </row>
    <row r="595" spans="1:3" x14ac:dyDescent="0.25">
      <c r="A595" s="1"/>
      <c r="C595" s="1"/>
    </row>
    <row r="596" spans="1:3" x14ac:dyDescent="0.25">
      <c r="A596" s="1"/>
      <c r="C596" s="1"/>
    </row>
    <row r="597" spans="1:3" x14ac:dyDescent="0.25">
      <c r="A597" s="1"/>
      <c r="C597" s="1"/>
    </row>
    <row r="598" spans="1:3" x14ac:dyDescent="0.25">
      <c r="A598" s="1"/>
      <c r="C598" s="1"/>
    </row>
    <row r="599" spans="1:3" x14ac:dyDescent="0.25">
      <c r="A599" s="1"/>
      <c r="C599" s="1"/>
    </row>
    <row r="600" spans="1:3" x14ac:dyDescent="0.25">
      <c r="A600" s="1"/>
      <c r="C600" s="1"/>
    </row>
    <row r="601" spans="1:3" x14ac:dyDescent="0.25">
      <c r="A601" s="1"/>
      <c r="C601" s="1"/>
    </row>
    <row r="602" spans="1:3" x14ac:dyDescent="0.25">
      <c r="A602" s="1"/>
      <c r="C602" s="1"/>
    </row>
    <row r="603" spans="1:3" x14ac:dyDescent="0.25">
      <c r="A603" s="1"/>
      <c r="C603" s="1"/>
    </row>
    <row r="604" spans="1:3" x14ac:dyDescent="0.25">
      <c r="A604" s="1"/>
      <c r="C604" s="1"/>
    </row>
    <row r="605" spans="1:3" x14ac:dyDescent="0.25">
      <c r="A605" s="1"/>
      <c r="C605" s="1"/>
    </row>
    <row r="606" spans="1:3" x14ac:dyDescent="0.25">
      <c r="A606" s="1"/>
      <c r="C606" s="1"/>
    </row>
    <row r="607" spans="1:3" x14ac:dyDescent="0.25">
      <c r="A607" s="1"/>
      <c r="C607" s="1"/>
    </row>
    <row r="608" spans="1:3" x14ac:dyDescent="0.25">
      <c r="A608" s="1"/>
      <c r="C608" s="1"/>
    </row>
    <row r="609" spans="1:3" x14ac:dyDescent="0.25">
      <c r="A609" s="1"/>
      <c r="C609" s="1"/>
    </row>
    <row r="610" spans="1:3" x14ac:dyDescent="0.25">
      <c r="A610" s="1"/>
      <c r="C610" s="1"/>
    </row>
    <row r="611" spans="1:3" x14ac:dyDescent="0.25">
      <c r="A611" s="1"/>
      <c r="C611" s="1"/>
    </row>
    <row r="612" spans="1:3" x14ac:dyDescent="0.25">
      <c r="A612" s="1"/>
      <c r="C612" s="1"/>
    </row>
    <row r="613" spans="1:3" x14ac:dyDescent="0.25">
      <c r="A613" s="1"/>
      <c r="C613" s="1"/>
    </row>
    <row r="614" spans="1:3" x14ac:dyDescent="0.25">
      <c r="A614" s="1"/>
      <c r="C614" s="1"/>
    </row>
    <row r="615" spans="1:3" x14ac:dyDescent="0.25">
      <c r="A615" s="1"/>
      <c r="C615" s="1"/>
    </row>
    <row r="616" spans="1:3" x14ac:dyDescent="0.25">
      <c r="A616" s="1"/>
      <c r="C616" s="1"/>
    </row>
    <row r="617" spans="1:3" x14ac:dyDescent="0.25">
      <c r="A617" s="1"/>
      <c r="C617" s="1"/>
    </row>
    <row r="618" spans="1:3" x14ac:dyDescent="0.25">
      <c r="A618" s="1"/>
      <c r="C618" s="1"/>
    </row>
    <row r="619" spans="1:3" x14ac:dyDescent="0.25">
      <c r="A619" s="1"/>
      <c r="C619" s="1"/>
    </row>
    <row r="620" spans="1:3" x14ac:dyDescent="0.25">
      <c r="A620" s="1"/>
      <c r="C620" s="1"/>
    </row>
    <row r="621" spans="1:3" x14ac:dyDescent="0.25">
      <c r="A621" s="1"/>
      <c r="C621" s="1"/>
    </row>
    <row r="622" spans="1:3" x14ac:dyDescent="0.25">
      <c r="A622" s="1"/>
      <c r="C622" s="1"/>
    </row>
    <row r="623" spans="1:3" x14ac:dyDescent="0.25">
      <c r="A623" s="1"/>
      <c r="C623" s="1"/>
    </row>
    <row r="624" spans="1:3" x14ac:dyDescent="0.25">
      <c r="A624" s="1"/>
      <c r="C624" s="1"/>
    </row>
    <row r="625" spans="1:3" x14ac:dyDescent="0.25">
      <c r="A625" s="1"/>
      <c r="C625" s="1"/>
    </row>
    <row r="626" spans="1:3" x14ac:dyDescent="0.25">
      <c r="A626" s="1"/>
      <c r="C626" s="1"/>
    </row>
    <row r="627" spans="1:3" x14ac:dyDescent="0.25">
      <c r="A627" s="1"/>
      <c r="C627" s="1"/>
    </row>
    <row r="628" spans="1:3" x14ac:dyDescent="0.25">
      <c r="A628" s="1"/>
      <c r="C628" s="1"/>
    </row>
    <row r="629" spans="1:3" x14ac:dyDescent="0.25">
      <c r="A629" s="1"/>
      <c r="C629" s="1"/>
    </row>
    <row r="630" spans="1:3" x14ac:dyDescent="0.25">
      <c r="A630" s="1"/>
      <c r="C630" s="1"/>
    </row>
    <row r="631" spans="1:3" x14ac:dyDescent="0.25">
      <c r="A631" s="1"/>
      <c r="C631" s="1"/>
    </row>
    <row r="632" spans="1:3" x14ac:dyDescent="0.25">
      <c r="A632" s="1"/>
      <c r="C632" s="1"/>
    </row>
    <row r="633" spans="1:3" x14ac:dyDescent="0.25">
      <c r="A633" s="1"/>
      <c r="C633" s="1"/>
    </row>
    <row r="634" spans="1:3" x14ac:dyDescent="0.25">
      <c r="A634" s="1"/>
      <c r="C634" s="1"/>
    </row>
    <row r="635" spans="1:3" x14ac:dyDescent="0.25">
      <c r="A635" s="1"/>
      <c r="C635" s="1"/>
    </row>
    <row r="636" spans="1:3" x14ac:dyDescent="0.25">
      <c r="A636" s="1"/>
      <c r="C636" s="1"/>
    </row>
    <row r="637" spans="1:3" x14ac:dyDescent="0.25">
      <c r="A637" s="1"/>
      <c r="C637" s="1"/>
    </row>
    <row r="638" spans="1:3" x14ac:dyDescent="0.25">
      <c r="A638" s="1"/>
      <c r="C638" s="1"/>
    </row>
    <row r="639" spans="1:3" x14ac:dyDescent="0.25">
      <c r="A639" s="1"/>
      <c r="C639" s="1"/>
    </row>
    <row r="640" spans="1:3" x14ac:dyDescent="0.25">
      <c r="A640" s="1"/>
      <c r="C640" s="1"/>
    </row>
    <row r="641" spans="1:3" x14ac:dyDescent="0.25">
      <c r="A641" s="1"/>
      <c r="C641" s="1"/>
    </row>
    <row r="642" spans="1:3" x14ac:dyDescent="0.25">
      <c r="A642" s="1"/>
      <c r="C642" s="1"/>
    </row>
    <row r="643" spans="1:3" x14ac:dyDescent="0.25">
      <c r="A643" s="1"/>
      <c r="C643" s="1"/>
    </row>
    <row r="644" spans="1:3" x14ac:dyDescent="0.25">
      <c r="A644" s="1"/>
      <c r="C644" s="1"/>
    </row>
    <row r="645" spans="1:3" x14ac:dyDescent="0.25">
      <c r="A645" s="1"/>
      <c r="C645" s="1"/>
    </row>
    <row r="646" spans="1:3" x14ac:dyDescent="0.25">
      <c r="A646" s="1"/>
      <c r="C646" s="1"/>
    </row>
    <row r="647" spans="1:3" x14ac:dyDescent="0.25">
      <c r="A647" s="1"/>
      <c r="C647" s="1"/>
    </row>
    <row r="648" spans="1:3" x14ac:dyDescent="0.25">
      <c r="A648" s="1"/>
      <c r="C648" s="1"/>
    </row>
    <row r="649" spans="1:3" x14ac:dyDescent="0.25">
      <c r="A649" s="1"/>
      <c r="C649" s="1"/>
    </row>
    <row r="650" spans="1:3" x14ac:dyDescent="0.25">
      <c r="A650" s="1"/>
      <c r="C650" s="1"/>
    </row>
    <row r="651" spans="1:3" x14ac:dyDescent="0.25">
      <c r="A651" s="1"/>
      <c r="C651" s="1"/>
    </row>
    <row r="652" spans="1:3" x14ac:dyDescent="0.25">
      <c r="A652" s="1"/>
      <c r="C652" s="1"/>
    </row>
    <row r="653" spans="1:3" x14ac:dyDescent="0.25">
      <c r="A653" s="1"/>
      <c r="C653" s="1"/>
    </row>
    <row r="654" spans="1:3" x14ac:dyDescent="0.25">
      <c r="A654" s="1"/>
      <c r="C654" s="1"/>
    </row>
    <row r="655" spans="1:3" x14ac:dyDescent="0.25">
      <c r="A655" s="1"/>
      <c r="C655" s="1"/>
    </row>
    <row r="656" spans="1:3" x14ac:dyDescent="0.25">
      <c r="A656" s="1"/>
      <c r="C656" s="1"/>
    </row>
    <row r="657" spans="1:3" x14ac:dyDescent="0.25">
      <c r="A657" s="1"/>
      <c r="C657" s="1"/>
    </row>
    <row r="658" spans="1:3" x14ac:dyDescent="0.25">
      <c r="A658" s="1"/>
      <c r="C658" s="1"/>
    </row>
    <row r="659" spans="1:3" x14ac:dyDescent="0.25">
      <c r="A659" s="1"/>
      <c r="C659" s="1"/>
    </row>
    <row r="660" spans="1:3" x14ac:dyDescent="0.25">
      <c r="A660" s="1"/>
      <c r="C660" s="1"/>
    </row>
    <row r="661" spans="1:3" x14ac:dyDescent="0.25">
      <c r="A661" s="1"/>
      <c r="C661" s="1"/>
    </row>
    <row r="662" spans="1:3" x14ac:dyDescent="0.25">
      <c r="A662" s="1"/>
      <c r="C662" s="1"/>
    </row>
    <row r="663" spans="1:3" x14ac:dyDescent="0.25">
      <c r="A663" s="1"/>
      <c r="C663" s="1"/>
    </row>
    <row r="664" spans="1:3" x14ac:dyDescent="0.25">
      <c r="A664" s="1"/>
      <c r="C664" s="1"/>
    </row>
    <row r="665" spans="1:3" x14ac:dyDescent="0.25">
      <c r="A665" s="1"/>
      <c r="C665" s="1"/>
    </row>
    <row r="666" spans="1:3" x14ac:dyDescent="0.25">
      <c r="A666" s="1"/>
      <c r="C666" s="1"/>
    </row>
    <row r="667" spans="1:3" x14ac:dyDescent="0.25">
      <c r="A667" s="1"/>
      <c r="C667" s="1"/>
    </row>
    <row r="668" spans="1:3" x14ac:dyDescent="0.25">
      <c r="A668" s="1"/>
      <c r="C668" s="1"/>
    </row>
    <row r="669" spans="1:3" x14ac:dyDescent="0.25">
      <c r="A669" s="1"/>
      <c r="C669" s="1"/>
    </row>
    <row r="670" spans="1:3" x14ac:dyDescent="0.25">
      <c r="A670" s="1"/>
      <c r="C670" s="1"/>
    </row>
    <row r="671" spans="1:3" x14ac:dyDescent="0.25">
      <c r="A671" s="1"/>
      <c r="C671" s="1"/>
    </row>
    <row r="672" spans="1:3" x14ac:dyDescent="0.25">
      <c r="A672" s="1"/>
      <c r="C672" s="1"/>
    </row>
    <row r="673" spans="1:3" x14ac:dyDescent="0.25">
      <c r="A673" s="1"/>
      <c r="C673" s="1"/>
    </row>
    <row r="674" spans="1:3" x14ac:dyDescent="0.25">
      <c r="A674" s="1"/>
      <c r="C674" s="1"/>
    </row>
    <row r="675" spans="1:3" x14ac:dyDescent="0.25">
      <c r="A675" s="1"/>
      <c r="C675" s="1"/>
    </row>
    <row r="676" spans="1:3" x14ac:dyDescent="0.25">
      <c r="A676" s="1"/>
      <c r="C676" s="1"/>
    </row>
    <row r="677" spans="1:3" x14ac:dyDescent="0.25">
      <c r="A677" s="1"/>
      <c r="C677" s="1"/>
    </row>
    <row r="678" spans="1:3" x14ac:dyDescent="0.25">
      <c r="A678" s="1"/>
      <c r="C678" s="1"/>
    </row>
    <row r="679" spans="1:3" x14ac:dyDescent="0.25">
      <c r="A679" s="1"/>
      <c r="C679" s="1"/>
    </row>
    <row r="680" spans="1:3" x14ac:dyDescent="0.25">
      <c r="A680" s="1"/>
      <c r="C680" s="1"/>
    </row>
    <row r="681" spans="1:3" x14ac:dyDescent="0.25">
      <c r="A681" s="1"/>
      <c r="C681" s="1"/>
    </row>
    <row r="682" spans="1:3" x14ac:dyDescent="0.25">
      <c r="A682" s="1"/>
      <c r="C682" s="1"/>
    </row>
    <row r="683" spans="1:3" x14ac:dyDescent="0.25">
      <c r="A683" s="1"/>
      <c r="C683" s="1"/>
    </row>
    <row r="684" spans="1:3" x14ac:dyDescent="0.25">
      <c r="A684" s="1"/>
      <c r="C684" s="1"/>
    </row>
    <row r="685" spans="1:3" x14ac:dyDescent="0.25">
      <c r="A685" s="1"/>
      <c r="C685" s="1"/>
    </row>
    <row r="686" spans="1:3" x14ac:dyDescent="0.25">
      <c r="A686" s="1"/>
      <c r="C686" s="1"/>
    </row>
    <row r="687" spans="1:3" x14ac:dyDescent="0.25">
      <c r="A687" s="1"/>
      <c r="C687" s="1"/>
    </row>
    <row r="688" spans="1:3" x14ac:dyDescent="0.25">
      <c r="A688" s="1"/>
      <c r="C688" s="1"/>
    </row>
    <row r="689" spans="1:3" x14ac:dyDescent="0.25">
      <c r="A689" s="1"/>
      <c r="C689" s="1"/>
    </row>
    <row r="690" spans="1:3" x14ac:dyDescent="0.25">
      <c r="A690" s="1"/>
      <c r="C690" s="1"/>
    </row>
    <row r="691" spans="1:3" x14ac:dyDescent="0.25">
      <c r="A691" s="1"/>
      <c r="C691" s="1"/>
    </row>
    <row r="692" spans="1:3" x14ac:dyDescent="0.25">
      <c r="A692" s="1"/>
      <c r="C692" s="1"/>
    </row>
    <row r="693" spans="1:3" x14ac:dyDescent="0.25">
      <c r="A693" s="1"/>
      <c r="C693" s="1"/>
    </row>
    <row r="694" spans="1:3" x14ac:dyDescent="0.25">
      <c r="A694" s="1"/>
      <c r="C694" s="1"/>
    </row>
    <row r="695" spans="1:3" x14ac:dyDescent="0.25">
      <c r="A695" s="1"/>
      <c r="C695" s="1"/>
    </row>
    <row r="696" spans="1:3" x14ac:dyDescent="0.25">
      <c r="A696" s="1"/>
      <c r="C696" s="1"/>
    </row>
    <row r="697" spans="1:3" x14ac:dyDescent="0.25">
      <c r="A697" s="1"/>
      <c r="C697" s="1"/>
    </row>
    <row r="698" spans="1:3" x14ac:dyDescent="0.25">
      <c r="A698" s="1"/>
      <c r="C698" s="1"/>
    </row>
    <row r="699" spans="1:3" x14ac:dyDescent="0.25">
      <c r="A699" s="1"/>
      <c r="C699" s="1"/>
    </row>
    <row r="700" spans="1:3" x14ac:dyDescent="0.25">
      <c r="A700" s="1"/>
      <c r="C700" s="1"/>
    </row>
    <row r="701" spans="1:3" x14ac:dyDescent="0.25">
      <c r="A701" s="1"/>
      <c r="C701" s="1"/>
    </row>
    <row r="702" spans="1:3" x14ac:dyDescent="0.25">
      <c r="A702" s="1"/>
      <c r="C702" s="1"/>
    </row>
    <row r="703" spans="1:3" x14ac:dyDescent="0.25">
      <c r="A703" s="1"/>
      <c r="C703" s="1"/>
    </row>
    <row r="704" spans="1:3" x14ac:dyDescent="0.25">
      <c r="A704" s="1"/>
      <c r="C704" s="1"/>
    </row>
    <row r="705" spans="1:3" x14ac:dyDescent="0.25">
      <c r="A705" s="1"/>
      <c r="C705" s="1"/>
    </row>
    <row r="706" spans="1:3" x14ac:dyDescent="0.25">
      <c r="A706" s="1"/>
      <c r="C706" s="1"/>
    </row>
    <row r="707" spans="1:3" x14ac:dyDescent="0.25">
      <c r="A707" s="1"/>
      <c r="C707" s="1"/>
    </row>
    <row r="708" spans="1:3" x14ac:dyDescent="0.25">
      <c r="A708" s="1"/>
      <c r="C708" s="1"/>
    </row>
    <row r="709" spans="1:3" x14ac:dyDescent="0.25">
      <c r="A709" s="1"/>
      <c r="C709" s="1"/>
    </row>
    <row r="710" spans="1:3" x14ac:dyDescent="0.25">
      <c r="A710" s="1"/>
      <c r="C710" s="1"/>
    </row>
    <row r="711" spans="1:3" x14ac:dyDescent="0.25">
      <c r="A711" s="1"/>
      <c r="C711" s="1"/>
    </row>
    <row r="712" spans="1:3" x14ac:dyDescent="0.25">
      <c r="A712" s="1"/>
      <c r="C712" s="1"/>
    </row>
    <row r="713" spans="1:3" x14ac:dyDescent="0.25">
      <c r="A713" s="1"/>
      <c r="C713" s="1"/>
    </row>
    <row r="714" spans="1:3" x14ac:dyDescent="0.25">
      <c r="A714" s="1"/>
      <c r="C714" s="1"/>
    </row>
    <row r="715" spans="1:3" x14ac:dyDescent="0.25">
      <c r="A715" s="1"/>
      <c r="C715" s="1"/>
    </row>
    <row r="716" spans="1:3" x14ac:dyDescent="0.25">
      <c r="A716" s="1"/>
      <c r="C716" s="1"/>
    </row>
    <row r="717" spans="1:3" x14ac:dyDescent="0.25">
      <c r="A717" s="1"/>
      <c r="C717" s="1"/>
    </row>
    <row r="718" spans="1:3" x14ac:dyDescent="0.25">
      <c r="A718" s="1"/>
      <c r="C718" s="1"/>
    </row>
    <row r="719" spans="1:3" x14ac:dyDescent="0.25">
      <c r="A719" s="1"/>
      <c r="C719" s="1"/>
    </row>
    <row r="720" spans="1:3" x14ac:dyDescent="0.25">
      <c r="A720" s="1"/>
      <c r="C720" s="1"/>
    </row>
    <row r="721" spans="1:3" x14ac:dyDescent="0.25">
      <c r="A721" s="1"/>
      <c r="C721" s="1"/>
    </row>
    <row r="722" spans="1:3" x14ac:dyDescent="0.25">
      <c r="A722" s="1"/>
      <c r="C722" s="1"/>
    </row>
    <row r="723" spans="1:3" x14ac:dyDescent="0.25">
      <c r="A723" s="1"/>
      <c r="C723" s="1"/>
    </row>
    <row r="724" spans="1:3" x14ac:dyDescent="0.25">
      <c r="A724" s="1"/>
      <c r="C724" s="1"/>
    </row>
    <row r="725" spans="1:3" x14ac:dyDescent="0.25">
      <c r="A725" s="1"/>
      <c r="C725" s="1"/>
    </row>
    <row r="726" spans="1:3" x14ac:dyDescent="0.25">
      <c r="A726" s="1"/>
      <c r="C726" s="2"/>
    </row>
    <row r="727" spans="1:3" x14ac:dyDescent="0.25">
      <c r="A727" s="1"/>
      <c r="C727" s="1"/>
    </row>
    <row r="728" spans="1:3" x14ac:dyDescent="0.25">
      <c r="A728" s="1"/>
      <c r="C728" s="1"/>
    </row>
    <row r="729" spans="1:3" x14ac:dyDescent="0.25">
      <c r="A729" s="1"/>
      <c r="C729" s="1"/>
    </row>
    <row r="730" spans="1:3" x14ac:dyDescent="0.25">
      <c r="A730" s="1"/>
      <c r="C730" s="1"/>
    </row>
    <row r="731" spans="1:3" x14ac:dyDescent="0.25">
      <c r="A731" s="1"/>
      <c r="C731" s="1"/>
    </row>
    <row r="732" spans="1:3" x14ac:dyDescent="0.25">
      <c r="A732" s="1"/>
      <c r="C732" s="1"/>
    </row>
    <row r="733" spans="1:3" x14ac:dyDescent="0.25">
      <c r="A733" s="1"/>
      <c r="C733" s="1"/>
    </row>
    <row r="734" spans="1:3" x14ac:dyDescent="0.25">
      <c r="A734" s="1"/>
      <c r="C734" s="1"/>
    </row>
    <row r="735" spans="1:3" x14ac:dyDescent="0.25">
      <c r="A735" s="1"/>
      <c r="C735" s="1"/>
    </row>
    <row r="736" spans="1:3" x14ac:dyDescent="0.25">
      <c r="A736" s="1"/>
      <c r="C736" s="1"/>
    </row>
    <row r="737" spans="1:3" x14ac:dyDescent="0.25">
      <c r="A737" s="1"/>
      <c r="C737" s="1"/>
    </row>
    <row r="738" spans="1:3" x14ac:dyDescent="0.25">
      <c r="A738" s="1"/>
      <c r="C738" s="1"/>
    </row>
    <row r="739" spans="1:3" x14ac:dyDescent="0.25">
      <c r="A739" s="1"/>
      <c r="C739" s="1"/>
    </row>
    <row r="740" spans="1:3" x14ac:dyDescent="0.25">
      <c r="A740" s="1"/>
      <c r="C740" s="1"/>
    </row>
    <row r="741" spans="1:3" x14ac:dyDescent="0.25">
      <c r="A741" s="1"/>
      <c r="C741" s="1"/>
    </row>
    <row r="742" spans="1:3" x14ac:dyDescent="0.25">
      <c r="A742" s="1"/>
      <c r="C742" s="1"/>
    </row>
    <row r="743" spans="1:3" x14ac:dyDescent="0.25">
      <c r="A743" s="1"/>
      <c r="C743" s="1"/>
    </row>
    <row r="744" spans="1:3" x14ac:dyDescent="0.25">
      <c r="A744" s="1"/>
      <c r="C744" s="1"/>
    </row>
    <row r="745" spans="1:3" x14ac:dyDescent="0.25">
      <c r="A745" s="1"/>
      <c r="C745" s="1"/>
    </row>
    <row r="746" spans="1:3" x14ac:dyDescent="0.25">
      <c r="A746" s="1"/>
      <c r="C746" s="1"/>
    </row>
    <row r="747" spans="1:3" x14ac:dyDescent="0.25">
      <c r="A747" s="2"/>
      <c r="C747" s="1"/>
    </row>
    <row r="748" spans="1:3" x14ac:dyDescent="0.25">
      <c r="A748" s="1"/>
      <c r="C748" s="1"/>
    </row>
    <row r="749" spans="1:3" x14ac:dyDescent="0.25">
      <c r="A749" s="1"/>
      <c r="C749" s="1"/>
    </row>
    <row r="750" spans="1:3" x14ac:dyDescent="0.25">
      <c r="A750" s="1"/>
      <c r="C750" s="1"/>
    </row>
    <row r="751" spans="1:3" x14ac:dyDescent="0.25">
      <c r="A751" s="1"/>
      <c r="C751" s="1"/>
    </row>
    <row r="752" spans="1:3" x14ac:dyDescent="0.25">
      <c r="A752" s="1"/>
      <c r="C752" s="1"/>
    </row>
    <row r="753" spans="1:3" x14ac:dyDescent="0.25">
      <c r="A753" s="1"/>
      <c r="C753" s="1"/>
    </row>
    <row r="754" spans="1:3" x14ac:dyDescent="0.25">
      <c r="A754" s="1"/>
      <c r="C754" s="1"/>
    </row>
    <row r="755" spans="1:3" x14ac:dyDescent="0.25">
      <c r="A755" s="1"/>
      <c r="C755" s="1"/>
    </row>
    <row r="756" spans="1:3" x14ac:dyDescent="0.25">
      <c r="A756" s="1"/>
      <c r="C756" s="1"/>
    </row>
    <row r="757" spans="1:3" x14ac:dyDescent="0.25">
      <c r="A757" s="1"/>
      <c r="C757" s="1"/>
    </row>
    <row r="758" spans="1:3" x14ac:dyDescent="0.25">
      <c r="A758" s="1"/>
      <c r="C758" s="1"/>
    </row>
    <row r="759" spans="1:3" x14ac:dyDescent="0.25">
      <c r="A759" s="1"/>
      <c r="C759" s="1"/>
    </row>
    <row r="760" spans="1:3" x14ac:dyDescent="0.25">
      <c r="A760" s="1"/>
      <c r="C760" s="1"/>
    </row>
    <row r="761" spans="1:3" x14ac:dyDescent="0.25">
      <c r="A761" s="1"/>
      <c r="C761" s="1"/>
    </row>
    <row r="762" spans="1:3" x14ac:dyDescent="0.25">
      <c r="A762" s="1"/>
      <c r="C762" s="1"/>
    </row>
    <row r="763" spans="1:3" x14ac:dyDescent="0.25">
      <c r="A763" s="1"/>
      <c r="C763" s="1"/>
    </row>
    <row r="764" spans="1:3" x14ac:dyDescent="0.25">
      <c r="A764" s="1"/>
      <c r="C764" s="1"/>
    </row>
    <row r="765" spans="1:3" x14ac:dyDescent="0.25">
      <c r="A765" s="1"/>
      <c r="C765" s="1"/>
    </row>
    <row r="766" spans="1:3" x14ac:dyDescent="0.25">
      <c r="A766" s="1"/>
      <c r="C766" s="1"/>
    </row>
    <row r="767" spans="1:3" x14ac:dyDescent="0.25">
      <c r="A767" s="1"/>
      <c r="C767" s="1"/>
    </row>
    <row r="768" spans="1:3" x14ac:dyDescent="0.25">
      <c r="A768" s="1"/>
      <c r="C768" s="1"/>
    </row>
    <row r="769" spans="1:3" x14ac:dyDescent="0.25">
      <c r="A769" s="1"/>
      <c r="C769" s="1"/>
    </row>
    <row r="770" spans="1:3" x14ac:dyDescent="0.25">
      <c r="A770" s="1"/>
      <c r="C770" s="1"/>
    </row>
    <row r="771" spans="1:3" x14ac:dyDescent="0.25">
      <c r="A771" s="1"/>
      <c r="C771" s="1"/>
    </row>
    <row r="772" spans="1:3" x14ac:dyDescent="0.25">
      <c r="A772" s="1"/>
      <c r="C772" s="1"/>
    </row>
    <row r="773" spans="1:3" x14ac:dyDescent="0.25">
      <c r="A773" s="1"/>
      <c r="C773" s="1"/>
    </row>
    <row r="774" spans="1:3" x14ac:dyDescent="0.25">
      <c r="A774" s="1"/>
      <c r="C774" s="1"/>
    </row>
    <row r="775" spans="1:3" x14ac:dyDescent="0.25">
      <c r="A775" s="1"/>
      <c r="C775" s="1"/>
    </row>
    <row r="776" spans="1:3" x14ac:dyDescent="0.25">
      <c r="A776" s="1"/>
      <c r="C776" s="1"/>
    </row>
    <row r="777" spans="1:3" x14ac:dyDescent="0.25">
      <c r="A777" s="1"/>
      <c r="C777" s="1"/>
    </row>
    <row r="778" spans="1:3" x14ac:dyDescent="0.25">
      <c r="A778" s="1"/>
      <c r="C778" s="1"/>
    </row>
    <row r="779" spans="1:3" x14ac:dyDescent="0.25">
      <c r="A779" s="1"/>
      <c r="C779" s="1"/>
    </row>
    <row r="780" spans="1:3" x14ac:dyDescent="0.25">
      <c r="A780" s="1"/>
      <c r="C780" s="1"/>
    </row>
    <row r="781" spans="1:3" x14ac:dyDescent="0.25">
      <c r="A781" s="1"/>
      <c r="C781" s="1"/>
    </row>
    <row r="782" spans="1:3" x14ac:dyDescent="0.25">
      <c r="A782" s="1"/>
      <c r="C782" s="1"/>
    </row>
    <row r="783" spans="1:3" x14ac:dyDescent="0.25">
      <c r="A783" s="1"/>
      <c r="C783" s="1"/>
    </row>
    <row r="784" spans="1:3" x14ac:dyDescent="0.25">
      <c r="A784" s="1"/>
      <c r="C784" s="1"/>
    </row>
    <row r="785" spans="1:3" x14ac:dyDescent="0.25">
      <c r="A785" s="1"/>
      <c r="C785" s="1"/>
    </row>
    <row r="786" spans="1:3" x14ac:dyDescent="0.25">
      <c r="A786" s="1"/>
      <c r="C786" s="1"/>
    </row>
    <row r="787" spans="1:3" x14ac:dyDescent="0.25">
      <c r="A787" s="1"/>
      <c r="C787" s="1"/>
    </row>
    <row r="788" spans="1:3" x14ac:dyDescent="0.25">
      <c r="A788" s="1"/>
      <c r="C788" s="1"/>
    </row>
    <row r="789" spans="1:3" x14ac:dyDescent="0.25">
      <c r="A789" s="1"/>
      <c r="C789" s="1"/>
    </row>
    <row r="790" spans="1:3" x14ac:dyDescent="0.25">
      <c r="A790" s="1"/>
      <c r="C790" s="1"/>
    </row>
    <row r="791" spans="1:3" x14ac:dyDescent="0.25">
      <c r="A791" s="1"/>
      <c r="C791" s="1"/>
    </row>
    <row r="792" spans="1:3" x14ac:dyDescent="0.25">
      <c r="A792" s="1"/>
      <c r="C792" s="1"/>
    </row>
    <row r="793" spans="1:3" x14ac:dyDescent="0.25">
      <c r="A793" s="1"/>
      <c r="C793" s="1"/>
    </row>
    <row r="794" spans="1:3" x14ac:dyDescent="0.25">
      <c r="A794" s="2"/>
      <c r="C794" s="1"/>
    </row>
    <row r="795" spans="1:3" x14ac:dyDescent="0.25">
      <c r="A795" s="1"/>
      <c r="C795" s="1"/>
    </row>
    <row r="796" spans="1:3" x14ac:dyDescent="0.25">
      <c r="A796" s="1"/>
      <c r="C796" s="1"/>
    </row>
    <row r="797" spans="1:3" x14ac:dyDescent="0.25">
      <c r="A797" s="1"/>
      <c r="C797" s="1"/>
    </row>
    <row r="798" spans="1:3" x14ac:dyDescent="0.25">
      <c r="A798" s="1"/>
      <c r="C798" s="1"/>
    </row>
    <row r="799" spans="1:3" x14ac:dyDescent="0.25">
      <c r="A799" s="1"/>
      <c r="C799" s="1"/>
    </row>
    <row r="800" spans="1:3" x14ac:dyDescent="0.25">
      <c r="A800" s="1"/>
      <c r="C800" s="1"/>
    </row>
    <row r="801" spans="1:3" x14ac:dyDescent="0.25">
      <c r="A801" s="1"/>
      <c r="C801" s="1"/>
    </row>
    <row r="802" spans="1:3" x14ac:dyDescent="0.25">
      <c r="A802" s="1"/>
      <c r="C802" s="1"/>
    </row>
    <row r="803" spans="1:3" x14ac:dyDescent="0.25">
      <c r="A803" s="1"/>
      <c r="C803" s="1"/>
    </row>
    <row r="804" spans="1:3" x14ac:dyDescent="0.25">
      <c r="A804" s="1"/>
      <c r="C804" s="1"/>
    </row>
    <row r="805" spans="1:3" x14ac:dyDescent="0.25">
      <c r="A805" s="1"/>
      <c r="C805" s="1"/>
    </row>
    <row r="806" spans="1:3" x14ac:dyDescent="0.25">
      <c r="A806" s="1"/>
      <c r="C806" s="1"/>
    </row>
    <row r="807" spans="1:3" x14ac:dyDescent="0.25">
      <c r="A807" s="1"/>
      <c r="C807" s="1"/>
    </row>
    <row r="808" spans="1:3" x14ac:dyDescent="0.25">
      <c r="A808" s="1"/>
      <c r="C808" s="1"/>
    </row>
    <row r="809" spans="1:3" x14ac:dyDescent="0.25">
      <c r="A809" s="1"/>
      <c r="C809" s="1"/>
    </row>
    <row r="810" spans="1:3" x14ac:dyDescent="0.25">
      <c r="A810" s="1"/>
      <c r="C810" s="1"/>
    </row>
    <row r="811" spans="1:3" x14ac:dyDescent="0.25">
      <c r="A811" s="1"/>
      <c r="C811" s="1"/>
    </row>
    <row r="812" spans="1:3" x14ac:dyDescent="0.25">
      <c r="A812" s="1"/>
      <c r="C812" s="1"/>
    </row>
    <row r="813" spans="1:3" x14ac:dyDescent="0.25">
      <c r="A813" s="1"/>
      <c r="C813" s="1"/>
    </row>
    <row r="814" spans="1:3" x14ac:dyDescent="0.25">
      <c r="A814" s="1"/>
      <c r="C814" s="1"/>
    </row>
    <row r="815" spans="1:3" x14ac:dyDescent="0.25">
      <c r="A815" s="1"/>
      <c r="C815" s="1"/>
    </row>
    <row r="816" spans="1:3" x14ac:dyDescent="0.25">
      <c r="A816" s="1"/>
      <c r="C816" s="1"/>
    </row>
    <row r="817" spans="1:3" x14ac:dyDescent="0.25">
      <c r="A817" s="1"/>
      <c r="C817" s="1"/>
    </row>
    <row r="818" spans="1:3" x14ac:dyDescent="0.25">
      <c r="A818" s="1"/>
      <c r="C818" s="1"/>
    </row>
    <row r="819" spans="1:3" x14ac:dyDescent="0.25">
      <c r="A819" s="1"/>
      <c r="C819" s="1"/>
    </row>
    <row r="820" spans="1:3" x14ac:dyDescent="0.25">
      <c r="A820" s="1"/>
      <c r="C820" s="1"/>
    </row>
    <row r="821" spans="1:3" x14ac:dyDescent="0.25">
      <c r="A821" s="1"/>
      <c r="C821" s="1"/>
    </row>
    <row r="822" spans="1:3" x14ac:dyDescent="0.25">
      <c r="A822" s="1"/>
      <c r="C822" s="1"/>
    </row>
    <row r="823" spans="1:3" x14ac:dyDescent="0.25">
      <c r="A823" s="1"/>
      <c r="C823" s="1"/>
    </row>
    <row r="824" spans="1:3" x14ac:dyDescent="0.25">
      <c r="A824" s="1"/>
      <c r="C824" s="1"/>
    </row>
    <row r="825" spans="1:3" x14ac:dyDescent="0.25">
      <c r="A825" s="1"/>
      <c r="C825" s="1"/>
    </row>
    <row r="826" spans="1:3" x14ac:dyDescent="0.25">
      <c r="A826" s="1"/>
      <c r="C826" s="1"/>
    </row>
    <row r="827" spans="1:3" x14ac:dyDescent="0.25">
      <c r="A827" s="1"/>
      <c r="C827" s="1"/>
    </row>
    <row r="828" spans="1:3" x14ac:dyDescent="0.25">
      <c r="A828" s="1"/>
      <c r="C828" s="1"/>
    </row>
    <row r="829" spans="1:3" x14ac:dyDescent="0.25">
      <c r="A829" s="1"/>
      <c r="C829" s="1"/>
    </row>
    <row r="830" spans="1:3" x14ac:dyDescent="0.25">
      <c r="A830" s="1"/>
      <c r="C830" s="1"/>
    </row>
    <row r="831" spans="1:3" x14ac:dyDescent="0.25">
      <c r="A831" s="1"/>
      <c r="C831" s="1"/>
    </row>
    <row r="832" spans="1:3" x14ac:dyDescent="0.25">
      <c r="A832" s="1"/>
      <c r="C832" s="1"/>
    </row>
    <row r="833" spans="1:3" x14ac:dyDescent="0.25">
      <c r="A833" s="1"/>
      <c r="C833" s="1"/>
    </row>
    <row r="834" spans="1:3" x14ac:dyDescent="0.25">
      <c r="A834" s="1"/>
      <c r="C834" s="1"/>
    </row>
    <row r="835" spans="1:3" x14ac:dyDescent="0.25">
      <c r="A835" s="1"/>
      <c r="C835" s="1"/>
    </row>
    <row r="836" spans="1:3" x14ac:dyDescent="0.25">
      <c r="A836" s="1"/>
      <c r="C836" s="1"/>
    </row>
    <row r="837" spans="1:3" x14ac:dyDescent="0.25">
      <c r="A837" s="1"/>
      <c r="C837" s="1"/>
    </row>
    <row r="838" spans="1:3" x14ac:dyDescent="0.25">
      <c r="A838" s="1"/>
      <c r="C838" s="1"/>
    </row>
    <row r="839" spans="1:3" x14ac:dyDescent="0.25">
      <c r="A839" s="1"/>
      <c r="C839" s="1"/>
    </row>
    <row r="840" spans="1:3" x14ac:dyDescent="0.25">
      <c r="A840" s="1"/>
      <c r="C840" s="1"/>
    </row>
    <row r="841" spans="1:3" x14ac:dyDescent="0.25">
      <c r="A841" s="1"/>
      <c r="C841" s="1"/>
    </row>
    <row r="842" spans="1:3" x14ac:dyDescent="0.25">
      <c r="A842" s="1"/>
      <c r="C842" s="1"/>
    </row>
    <row r="843" spans="1:3" x14ac:dyDescent="0.25">
      <c r="A843" s="1"/>
      <c r="C843" s="1"/>
    </row>
    <row r="844" spans="1:3" x14ac:dyDescent="0.25">
      <c r="A844" s="1"/>
      <c r="C844" s="1"/>
    </row>
    <row r="845" spans="1:3" x14ac:dyDescent="0.25">
      <c r="A845" s="1"/>
      <c r="C845" s="1"/>
    </row>
    <row r="846" spans="1:3" x14ac:dyDescent="0.25">
      <c r="A846" s="1"/>
      <c r="C846" s="1"/>
    </row>
    <row r="847" spans="1:3" x14ac:dyDescent="0.25">
      <c r="A847" s="1"/>
      <c r="C847" s="1"/>
    </row>
    <row r="848" spans="1:3" x14ac:dyDescent="0.25">
      <c r="A848" s="1"/>
      <c r="C848" s="1"/>
    </row>
    <row r="849" spans="1:3" x14ac:dyDescent="0.25">
      <c r="A849" s="1"/>
      <c r="C849" s="1"/>
    </row>
    <row r="850" spans="1:3" x14ac:dyDescent="0.25">
      <c r="A850" s="1"/>
      <c r="C850" s="1"/>
    </row>
    <row r="851" spans="1:3" x14ac:dyDescent="0.25">
      <c r="A851" s="1"/>
      <c r="C851" s="1"/>
    </row>
    <row r="852" spans="1:3" x14ac:dyDescent="0.25">
      <c r="A852" s="1"/>
      <c r="C852" s="1"/>
    </row>
    <row r="853" spans="1:3" x14ac:dyDescent="0.25">
      <c r="A853" s="1"/>
      <c r="C853" s="1"/>
    </row>
    <row r="854" spans="1:3" x14ac:dyDescent="0.25">
      <c r="A854" s="1"/>
      <c r="C854" s="1"/>
    </row>
    <row r="855" spans="1:3" x14ac:dyDescent="0.25">
      <c r="A855" s="1"/>
      <c r="C855" s="1"/>
    </row>
    <row r="856" spans="1:3" x14ac:dyDescent="0.25">
      <c r="A856" s="1"/>
      <c r="C856" s="1"/>
    </row>
    <row r="857" spans="1:3" x14ac:dyDescent="0.25">
      <c r="A857" s="1"/>
      <c r="C857" s="1"/>
    </row>
    <row r="858" spans="1:3" x14ac:dyDescent="0.25">
      <c r="A858" s="1"/>
      <c r="C858" s="1"/>
    </row>
    <row r="859" spans="1:3" x14ac:dyDescent="0.25">
      <c r="A859" s="1"/>
      <c r="C859" s="1"/>
    </row>
    <row r="860" spans="1:3" x14ac:dyDescent="0.25">
      <c r="A860" s="1"/>
      <c r="C860" s="1"/>
    </row>
    <row r="861" spans="1:3" x14ac:dyDescent="0.25">
      <c r="A861" s="1"/>
      <c r="C861" s="1"/>
    </row>
    <row r="862" spans="1:3" x14ac:dyDescent="0.25">
      <c r="A862" s="1"/>
      <c r="C862" s="1"/>
    </row>
    <row r="863" spans="1:3" x14ac:dyDescent="0.25">
      <c r="A863" s="1"/>
      <c r="C863" s="1"/>
    </row>
    <row r="864" spans="1:3" x14ac:dyDescent="0.25">
      <c r="A864" s="1"/>
      <c r="C864" s="1"/>
    </row>
    <row r="865" spans="1:3" x14ac:dyDescent="0.25">
      <c r="A865" s="1"/>
      <c r="C865" s="1"/>
    </row>
    <row r="866" spans="1:3" x14ac:dyDescent="0.25">
      <c r="A866" s="1"/>
      <c r="C866" s="1"/>
    </row>
    <row r="867" spans="1:3" x14ac:dyDescent="0.25">
      <c r="A867" s="1"/>
      <c r="C867" s="1"/>
    </row>
    <row r="868" spans="1:3" x14ac:dyDescent="0.25">
      <c r="A868" s="1"/>
      <c r="C868" s="1"/>
    </row>
    <row r="869" spans="1:3" x14ac:dyDescent="0.25">
      <c r="A869" s="1"/>
      <c r="C869" s="1"/>
    </row>
    <row r="870" spans="1:3" x14ac:dyDescent="0.25">
      <c r="A870" s="1"/>
      <c r="C870" s="1"/>
    </row>
    <row r="871" spans="1:3" x14ac:dyDescent="0.25">
      <c r="A871" s="1"/>
      <c r="C871" s="1"/>
    </row>
    <row r="872" spans="1:3" x14ac:dyDescent="0.25">
      <c r="A872" s="1"/>
      <c r="C872" s="1"/>
    </row>
    <row r="873" spans="1:3" x14ac:dyDescent="0.25">
      <c r="A873" s="1"/>
      <c r="C873" s="1"/>
    </row>
    <row r="874" spans="1:3" x14ac:dyDescent="0.25">
      <c r="A874" s="1"/>
      <c r="C874" s="1"/>
    </row>
    <row r="875" spans="1:3" x14ac:dyDescent="0.25">
      <c r="A875" s="1"/>
      <c r="C875" s="1"/>
    </row>
    <row r="876" spans="1:3" x14ac:dyDescent="0.25">
      <c r="A876" s="1"/>
      <c r="C876" s="1"/>
    </row>
    <row r="877" spans="1:3" x14ac:dyDescent="0.25">
      <c r="A877" s="1"/>
      <c r="C877" s="1"/>
    </row>
    <row r="878" spans="1:3" x14ac:dyDescent="0.25">
      <c r="A878" s="1"/>
      <c r="C878" s="1"/>
    </row>
    <row r="879" spans="1:3" x14ac:dyDescent="0.25">
      <c r="A879" s="1"/>
      <c r="C879" s="1"/>
    </row>
    <row r="880" spans="1:3" x14ac:dyDescent="0.25">
      <c r="A880" s="1"/>
      <c r="C880" s="1"/>
    </row>
    <row r="881" spans="1:3" x14ac:dyDescent="0.25">
      <c r="A881" s="1"/>
      <c r="C881" s="1"/>
    </row>
    <row r="882" spans="1:3" x14ac:dyDescent="0.25">
      <c r="A882" s="1"/>
      <c r="C882" s="1"/>
    </row>
    <row r="883" spans="1:3" x14ac:dyDescent="0.25">
      <c r="A883" s="1"/>
      <c r="C883" s="1"/>
    </row>
    <row r="884" spans="1:3" x14ac:dyDescent="0.25">
      <c r="A884" s="1"/>
      <c r="C884" s="1"/>
    </row>
    <row r="885" spans="1:3" x14ac:dyDescent="0.25">
      <c r="A885" s="1"/>
      <c r="C885" s="1"/>
    </row>
    <row r="886" spans="1:3" x14ac:dyDescent="0.25">
      <c r="A886" s="1"/>
      <c r="C886" s="1"/>
    </row>
    <row r="887" spans="1:3" x14ac:dyDescent="0.25">
      <c r="A887" s="1"/>
      <c r="C887" s="1"/>
    </row>
    <row r="888" spans="1:3" x14ac:dyDescent="0.25">
      <c r="A888" s="1"/>
      <c r="C888" s="1"/>
    </row>
    <row r="889" spans="1:3" x14ac:dyDescent="0.25">
      <c r="A889" s="1"/>
      <c r="C889" s="1"/>
    </row>
    <row r="890" spans="1:3" x14ac:dyDescent="0.25">
      <c r="A890" s="1"/>
      <c r="C890" s="1"/>
    </row>
    <row r="891" spans="1:3" x14ac:dyDescent="0.25">
      <c r="A891" s="1"/>
      <c r="C891" s="1"/>
    </row>
    <row r="892" spans="1:3" x14ac:dyDescent="0.25">
      <c r="A892" s="1"/>
      <c r="C892" s="1"/>
    </row>
    <row r="893" spans="1:3" x14ac:dyDescent="0.25">
      <c r="A893" s="1"/>
      <c r="C893" s="1"/>
    </row>
    <row r="894" spans="1:3" x14ac:dyDescent="0.25">
      <c r="A894" s="1"/>
      <c r="C894" s="1"/>
    </row>
    <row r="895" spans="1:3" x14ac:dyDescent="0.25">
      <c r="A895" s="1"/>
      <c r="C895" s="1"/>
    </row>
    <row r="896" spans="1:3" x14ac:dyDescent="0.25">
      <c r="A896" s="1"/>
      <c r="C896" s="1"/>
    </row>
    <row r="897" spans="1:3" x14ac:dyDescent="0.25">
      <c r="A897" s="1"/>
      <c r="C897" s="1"/>
    </row>
    <row r="898" spans="1:3" x14ac:dyDescent="0.25">
      <c r="A898" s="1"/>
      <c r="C898" s="1"/>
    </row>
    <row r="899" spans="1:3" x14ac:dyDescent="0.25">
      <c r="A899" s="1"/>
      <c r="C899" s="1"/>
    </row>
    <row r="900" spans="1:3" x14ac:dyDescent="0.25">
      <c r="A900" s="1"/>
      <c r="C900" s="1"/>
    </row>
    <row r="901" spans="1:3" x14ac:dyDescent="0.25">
      <c r="A901" s="1"/>
      <c r="C901" s="1"/>
    </row>
    <row r="902" spans="1:3" x14ac:dyDescent="0.25">
      <c r="A902" s="1"/>
      <c r="C902" s="1"/>
    </row>
    <row r="903" spans="1:3" x14ac:dyDescent="0.25">
      <c r="A903" s="1"/>
      <c r="C903" s="1"/>
    </row>
    <row r="904" spans="1:3" x14ac:dyDescent="0.25">
      <c r="A904" s="1"/>
      <c r="C904" s="1"/>
    </row>
    <row r="905" spans="1:3" x14ac:dyDescent="0.25">
      <c r="A905" s="1"/>
      <c r="C905" s="1"/>
    </row>
    <row r="906" spans="1:3" x14ac:dyDescent="0.25">
      <c r="A906" s="1"/>
      <c r="C906" s="1"/>
    </row>
    <row r="907" spans="1:3" x14ac:dyDescent="0.25">
      <c r="A907" s="1"/>
      <c r="C907" s="1"/>
    </row>
    <row r="908" spans="1:3" x14ac:dyDescent="0.25">
      <c r="A908" s="1"/>
      <c r="C908" s="1"/>
    </row>
    <row r="909" spans="1:3" x14ac:dyDescent="0.25">
      <c r="A909" s="1"/>
      <c r="C909" s="1"/>
    </row>
    <row r="910" spans="1:3" x14ac:dyDescent="0.25">
      <c r="A910" s="1"/>
      <c r="C910" s="1"/>
    </row>
    <row r="911" spans="1:3" x14ac:dyDescent="0.25">
      <c r="A911" s="1"/>
      <c r="C911" s="1"/>
    </row>
    <row r="912" spans="1:3" x14ac:dyDescent="0.25">
      <c r="A912" s="1"/>
      <c r="C912" s="1"/>
    </row>
    <row r="913" spans="1:3" x14ac:dyDescent="0.25">
      <c r="A913" s="1"/>
      <c r="C913" s="1"/>
    </row>
    <row r="914" spans="1:3" x14ac:dyDescent="0.25">
      <c r="A914" s="1"/>
      <c r="C914" s="1"/>
    </row>
    <row r="915" spans="1:3" x14ac:dyDescent="0.25">
      <c r="A915" s="1"/>
      <c r="C915" s="1"/>
    </row>
    <row r="916" spans="1:3" x14ac:dyDescent="0.25">
      <c r="A916" s="1"/>
      <c r="C916" s="1"/>
    </row>
    <row r="917" spans="1:3" x14ac:dyDescent="0.25">
      <c r="A917" s="1"/>
      <c r="C917" s="1"/>
    </row>
    <row r="918" spans="1:3" x14ac:dyDescent="0.25">
      <c r="A918" s="1"/>
      <c r="C918" s="1"/>
    </row>
    <row r="919" spans="1:3" x14ac:dyDescent="0.25">
      <c r="A919" s="1"/>
      <c r="C919" s="1"/>
    </row>
    <row r="920" spans="1:3" x14ac:dyDescent="0.25">
      <c r="A920" s="1"/>
      <c r="C920" s="1"/>
    </row>
    <row r="921" spans="1:3" x14ac:dyDescent="0.25">
      <c r="A921" s="1"/>
      <c r="C921" s="1"/>
    </row>
    <row r="922" spans="1:3" x14ac:dyDescent="0.25">
      <c r="A922" s="1"/>
      <c r="C922" s="1"/>
    </row>
    <row r="923" spans="1:3" x14ac:dyDescent="0.25">
      <c r="A923" s="1"/>
      <c r="C923" s="1"/>
    </row>
    <row r="924" spans="1:3" x14ac:dyDescent="0.25">
      <c r="A924" s="1"/>
      <c r="C924" s="1"/>
    </row>
    <row r="925" spans="1:3" x14ac:dyDescent="0.25">
      <c r="A925" s="1"/>
      <c r="C925" s="1"/>
    </row>
    <row r="926" spans="1:3" x14ac:dyDescent="0.25">
      <c r="A926" s="1"/>
      <c r="C926" s="1"/>
    </row>
    <row r="927" spans="1:3" x14ac:dyDescent="0.25">
      <c r="A927" s="1"/>
      <c r="C927" s="1"/>
    </row>
    <row r="928" spans="1:3" x14ac:dyDescent="0.25">
      <c r="A928" s="1"/>
      <c r="C928" s="1"/>
    </row>
    <row r="929" spans="1:3" x14ac:dyDescent="0.25">
      <c r="A929" s="1"/>
      <c r="C929" s="1"/>
    </row>
    <row r="930" spans="1:3" x14ac:dyDescent="0.25">
      <c r="A930" s="1"/>
      <c r="C930" s="1"/>
    </row>
    <row r="931" spans="1:3" x14ac:dyDescent="0.25">
      <c r="A931" s="1"/>
      <c r="C931" s="1"/>
    </row>
    <row r="932" spans="1:3" x14ac:dyDescent="0.25">
      <c r="A932" s="1"/>
      <c r="C932" s="1"/>
    </row>
    <row r="933" spans="1:3" x14ac:dyDescent="0.25">
      <c r="A933" s="1"/>
      <c r="C933" s="1"/>
    </row>
    <row r="934" spans="1:3" x14ac:dyDescent="0.25">
      <c r="A934" s="1"/>
      <c r="C934" s="1"/>
    </row>
    <row r="935" spans="1:3" x14ac:dyDescent="0.25">
      <c r="A935" s="1"/>
      <c r="C935" s="1"/>
    </row>
    <row r="936" spans="1:3" x14ac:dyDescent="0.25">
      <c r="A936" s="1"/>
      <c r="C936" s="1"/>
    </row>
    <row r="937" spans="1:3" x14ac:dyDescent="0.25">
      <c r="A937" s="1"/>
      <c r="C937" s="1"/>
    </row>
    <row r="938" spans="1:3" x14ac:dyDescent="0.25">
      <c r="A938" s="1"/>
      <c r="C938" s="1"/>
    </row>
    <row r="939" spans="1:3" x14ac:dyDescent="0.25">
      <c r="A939" s="1"/>
      <c r="C939" s="1"/>
    </row>
    <row r="940" spans="1:3" x14ac:dyDescent="0.25">
      <c r="A940" s="1"/>
      <c r="C940" s="1"/>
    </row>
    <row r="941" spans="1:3" x14ac:dyDescent="0.25">
      <c r="A941" s="1"/>
      <c r="C941" s="1"/>
    </row>
    <row r="942" spans="1:3" x14ac:dyDescent="0.25">
      <c r="A942" s="1"/>
      <c r="C942" s="1"/>
    </row>
    <row r="943" spans="1:3" x14ac:dyDescent="0.25">
      <c r="A943" s="1"/>
      <c r="C943" s="1"/>
    </row>
    <row r="944" spans="1:3" x14ac:dyDescent="0.25">
      <c r="A944" s="1"/>
      <c r="C944" s="1"/>
    </row>
    <row r="945" spans="1:3" x14ac:dyDescent="0.25">
      <c r="A945" s="1"/>
      <c r="C945" s="1"/>
    </row>
    <row r="946" spans="1:3" x14ac:dyDescent="0.25">
      <c r="A946" s="1"/>
      <c r="C946" s="1"/>
    </row>
    <row r="947" spans="1:3" x14ac:dyDescent="0.25">
      <c r="A947" s="1"/>
      <c r="C947" s="1"/>
    </row>
    <row r="948" spans="1:3" x14ac:dyDescent="0.25">
      <c r="A948" s="1"/>
      <c r="C948" s="1"/>
    </row>
    <row r="949" spans="1:3" x14ac:dyDescent="0.25">
      <c r="A949" s="1"/>
      <c r="C949" s="1"/>
    </row>
    <row r="950" spans="1:3" x14ac:dyDescent="0.25">
      <c r="A950" s="1"/>
      <c r="C950" s="1"/>
    </row>
    <row r="951" spans="1:3" x14ac:dyDescent="0.25">
      <c r="A951" s="1"/>
      <c r="C951" s="1"/>
    </row>
    <row r="952" spans="1:3" x14ac:dyDescent="0.25">
      <c r="A952" s="1"/>
      <c r="C952" s="1"/>
    </row>
    <row r="953" spans="1:3" x14ac:dyDescent="0.25">
      <c r="A953" s="1"/>
      <c r="C953" s="1"/>
    </row>
    <row r="954" spans="1:3" x14ac:dyDescent="0.25">
      <c r="A954" s="1"/>
      <c r="C954" s="1"/>
    </row>
    <row r="955" spans="1:3" x14ac:dyDescent="0.25">
      <c r="A955" s="1"/>
      <c r="C955" s="1"/>
    </row>
    <row r="956" spans="1:3" x14ac:dyDescent="0.25">
      <c r="A956" s="1"/>
      <c r="C956" s="1"/>
    </row>
    <row r="957" spans="1:3" x14ac:dyDescent="0.25">
      <c r="A957" s="1"/>
      <c r="C957" s="1"/>
    </row>
    <row r="958" spans="1:3" x14ac:dyDescent="0.25">
      <c r="A958" s="1"/>
      <c r="C958" s="1"/>
    </row>
    <row r="959" spans="1:3" x14ac:dyDescent="0.25">
      <c r="A959" s="1"/>
      <c r="C959" s="1"/>
    </row>
    <row r="960" spans="1:3" x14ac:dyDescent="0.25">
      <c r="A960" s="1"/>
      <c r="C960" s="1"/>
    </row>
    <row r="961" spans="1:3" x14ac:dyDescent="0.25">
      <c r="A961" s="1"/>
      <c r="C961" s="1"/>
    </row>
    <row r="962" spans="1:3" x14ac:dyDescent="0.25">
      <c r="A962" s="1"/>
      <c r="C962" s="1"/>
    </row>
    <row r="963" spans="1:3" x14ac:dyDescent="0.25">
      <c r="A963" s="1"/>
      <c r="C963" s="1"/>
    </row>
    <row r="964" spans="1:3" x14ac:dyDescent="0.25">
      <c r="A964" s="1"/>
      <c r="C964" s="1"/>
    </row>
    <row r="965" spans="1:3" x14ac:dyDescent="0.25">
      <c r="A965" s="1"/>
      <c r="C965" s="1"/>
    </row>
    <row r="966" spans="1:3" x14ac:dyDescent="0.25">
      <c r="A966" s="1"/>
      <c r="C966" s="1"/>
    </row>
    <row r="967" spans="1:3" x14ac:dyDescent="0.25">
      <c r="A967" s="1"/>
      <c r="C967" s="1"/>
    </row>
    <row r="968" spans="1:3" x14ac:dyDescent="0.25">
      <c r="A968" s="1"/>
      <c r="C968" s="1"/>
    </row>
    <row r="969" spans="1:3" x14ac:dyDescent="0.25">
      <c r="A969" s="1"/>
      <c r="C969" s="1"/>
    </row>
    <row r="970" spans="1:3" x14ac:dyDescent="0.25">
      <c r="A970" s="1"/>
      <c r="C970" s="1"/>
    </row>
    <row r="971" spans="1:3" x14ac:dyDescent="0.25">
      <c r="A971" s="1"/>
      <c r="C971" s="1"/>
    </row>
    <row r="972" spans="1:3" x14ac:dyDescent="0.25">
      <c r="A972" s="1"/>
      <c r="C972" s="1"/>
    </row>
    <row r="973" spans="1:3" x14ac:dyDescent="0.25">
      <c r="A973" s="1"/>
      <c r="C973" s="1"/>
    </row>
    <row r="974" spans="1:3" x14ac:dyDescent="0.25">
      <c r="A974" s="1"/>
      <c r="C974" s="1"/>
    </row>
    <row r="975" spans="1:3" x14ac:dyDescent="0.25">
      <c r="A975" s="1"/>
      <c r="C975" s="1"/>
    </row>
    <row r="976" spans="1:3" x14ac:dyDescent="0.25">
      <c r="A976" s="1"/>
      <c r="C976" s="1"/>
    </row>
    <row r="977" spans="1:3" x14ac:dyDescent="0.25">
      <c r="A977" s="1"/>
      <c r="C977" s="1"/>
    </row>
    <row r="978" spans="1:3" x14ac:dyDescent="0.25">
      <c r="A978" s="1"/>
      <c r="C978" s="1"/>
    </row>
    <row r="979" spans="1:3" x14ac:dyDescent="0.25">
      <c r="A979" s="1"/>
      <c r="C979" s="1"/>
    </row>
    <row r="980" spans="1:3" x14ac:dyDescent="0.25">
      <c r="A980" s="1"/>
      <c r="C980" s="1"/>
    </row>
    <row r="981" spans="1:3" x14ac:dyDescent="0.25">
      <c r="A981" s="1"/>
      <c r="C981" s="1"/>
    </row>
    <row r="982" spans="1:3" x14ac:dyDescent="0.25">
      <c r="A982" s="1"/>
      <c r="C982" s="1"/>
    </row>
    <row r="983" spans="1:3" x14ac:dyDescent="0.25">
      <c r="A983" s="1"/>
      <c r="C983" s="1"/>
    </row>
    <row r="984" spans="1:3" x14ac:dyDescent="0.25">
      <c r="A984" s="1"/>
      <c r="C984" s="1"/>
    </row>
    <row r="985" spans="1:3" x14ac:dyDescent="0.25">
      <c r="A985" s="1"/>
      <c r="C985" s="1"/>
    </row>
    <row r="986" spans="1:3" x14ac:dyDescent="0.25">
      <c r="A986" s="1"/>
      <c r="C986" s="1"/>
    </row>
    <row r="987" spans="1:3" x14ac:dyDescent="0.25">
      <c r="A987" s="1"/>
      <c r="C987" s="1"/>
    </row>
    <row r="988" spans="1:3" x14ac:dyDescent="0.25">
      <c r="A988" s="1"/>
      <c r="C988" s="1"/>
    </row>
    <row r="989" spans="1:3" x14ac:dyDescent="0.25">
      <c r="A989" s="1"/>
      <c r="C989" s="1"/>
    </row>
    <row r="990" spans="1:3" x14ac:dyDescent="0.25">
      <c r="A990" s="1"/>
      <c r="C990" s="1"/>
    </row>
    <row r="991" spans="1:3" x14ac:dyDescent="0.25">
      <c r="A991" s="1"/>
      <c r="C991" s="1"/>
    </row>
    <row r="992" spans="1:3" x14ac:dyDescent="0.25">
      <c r="A992" s="1"/>
      <c r="C992" s="1"/>
    </row>
    <row r="993" spans="1:3" x14ac:dyDescent="0.25">
      <c r="A993" s="1"/>
      <c r="C993" s="1"/>
    </row>
    <row r="994" spans="1:3" x14ac:dyDescent="0.25">
      <c r="A994" s="1"/>
      <c r="C994" s="1"/>
    </row>
    <row r="995" spans="1:3" x14ac:dyDescent="0.25">
      <c r="A995" s="1"/>
      <c r="C995" s="1"/>
    </row>
    <row r="996" spans="1:3" x14ac:dyDescent="0.25">
      <c r="A996" s="1"/>
      <c r="C996" s="1"/>
    </row>
    <row r="997" spans="1:3" x14ac:dyDescent="0.25">
      <c r="A997" s="1"/>
      <c r="C997" s="1"/>
    </row>
    <row r="998" spans="1:3" x14ac:dyDescent="0.25">
      <c r="A998" s="1"/>
      <c r="C998" s="1"/>
    </row>
    <row r="999" spans="1:3" x14ac:dyDescent="0.25">
      <c r="A999" s="1"/>
      <c r="C999" s="1"/>
    </row>
    <row r="1000" spans="1:3" x14ac:dyDescent="0.25">
      <c r="A1000" s="1"/>
      <c r="C1000" s="1"/>
    </row>
    <row r="1001" spans="1:3" x14ac:dyDescent="0.25">
      <c r="A1001" s="1"/>
      <c r="C1001" s="1"/>
    </row>
    <row r="1002" spans="1:3" x14ac:dyDescent="0.25">
      <c r="A1002" s="1"/>
      <c r="C1002" s="1"/>
    </row>
    <row r="1003" spans="1:3" x14ac:dyDescent="0.25">
      <c r="A1003" s="1"/>
      <c r="C1003" s="1"/>
    </row>
    <row r="1004" spans="1:3" x14ac:dyDescent="0.25">
      <c r="A1004" s="1"/>
      <c r="C1004" s="1"/>
    </row>
    <row r="1005" spans="1:3" x14ac:dyDescent="0.25">
      <c r="A1005" s="1"/>
      <c r="C1005" s="1"/>
    </row>
    <row r="1006" spans="1:3" x14ac:dyDescent="0.25">
      <c r="A1006" s="1"/>
      <c r="C1006" s="1"/>
    </row>
    <row r="1007" spans="1:3" x14ac:dyDescent="0.25">
      <c r="A1007" s="1"/>
      <c r="C1007" s="1"/>
    </row>
    <row r="1008" spans="1:3" x14ac:dyDescent="0.25">
      <c r="A1008" s="1"/>
      <c r="C1008" s="1"/>
    </row>
    <row r="1009" spans="1:3" x14ac:dyDescent="0.25">
      <c r="A1009" s="1"/>
      <c r="C1009" s="1"/>
    </row>
    <row r="1010" spans="1:3" x14ac:dyDescent="0.25">
      <c r="A1010" s="1"/>
      <c r="C1010" s="1"/>
    </row>
    <row r="1011" spans="1:3" x14ac:dyDescent="0.25">
      <c r="A1011" s="1"/>
      <c r="C1011" s="1"/>
    </row>
    <row r="1012" spans="1:3" x14ac:dyDescent="0.25">
      <c r="A1012" s="1"/>
      <c r="C1012" s="1"/>
    </row>
    <row r="1013" spans="1:3" x14ac:dyDescent="0.25">
      <c r="A1013" s="1"/>
      <c r="C1013" s="1"/>
    </row>
    <row r="1014" spans="1:3" x14ac:dyDescent="0.25">
      <c r="A1014" s="1"/>
      <c r="C1014" s="1"/>
    </row>
    <row r="1015" spans="1:3" x14ac:dyDescent="0.25">
      <c r="A1015" s="1"/>
      <c r="C1015" s="1"/>
    </row>
    <row r="1016" spans="1:3" x14ac:dyDescent="0.25">
      <c r="A1016" s="1"/>
      <c r="C1016" s="1"/>
    </row>
    <row r="1017" spans="1:3" x14ac:dyDescent="0.25">
      <c r="A1017" s="1"/>
      <c r="C1017" s="2"/>
    </row>
    <row r="1018" spans="1:3" x14ac:dyDescent="0.25">
      <c r="A1018" s="1"/>
      <c r="C1018" s="1"/>
    </row>
    <row r="1019" spans="1:3" x14ac:dyDescent="0.25">
      <c r="A1019" s="1"/>
      <c r="C1019" s="1"/>
    </row>
    <row r="1020" spans="1:3" x14ac:dyDescent="0.25">
      <c r="A1020" s="1"/>
      <c r="C1020" s="1"/>
    </row>
    <row r="1021" spans="1:3" x14ac:dyDescent="0.25">
      <c r="A1021" s="1"/>
      <c r="C1021" s="1"/>
    </row>
    <row r="1022" spans="1:3" x14ac:dyDescent="0.25">
      <c r="A1022" s="1"/>
      <c r="C1022" s="1"/>
    </row>
    <row r="1023" spans="1:3" x14ac:dyDescent="0.25">
      <c r="A1023" s="1"/>
      <c r="C1023" s="1"/>
    </row>
    <row r="1024" spans="1:3" x14ac:dyDescent="0.25">
      <c r="A1024" s="1"/>
      <c r="C1024" s="1"/>
    </row>
    <row r="1025" spans="1:3" x14ac:dyDescent="0.25">
      <c r="A1025" s="1"/>
      <c r="C1025" s="1"/>
    </row>
    <row r="1026" spans="1:3" x14ac:dyDescent="0.25">
      <c r="A1026" s="1"/>
      <c r="C1026" s="1"/>
    </row>
    <row r="1027" spans="1:3" x14ac:dyDescent="0.25">
      <c r="A1027" s="1"/>
      <c r="C1027" s="1"/>
    </row>
    <row r="1028" spans="1:3" x14ac:dyDescent="0.25">
      <c r="A1028" s="1"/>
      <c r="C1028" s="1"/>
    </row>
    <row r="1029" spans="1:3" x14ac:dyDescent="0.25">
      <c r="A1029" s="1"/>
      <c r="C1029" s="1"/>
    </row>
    <row r="1030" spans="1:3" x14ac:dyDescent="0.25">
      <c r="A1030" s="1"/>
      <c r="C1030" s="1"/>
    </row>
    <row r="1031" spans="1:3" x14ac:dyDescent="0.25">
      <c r="A1031" s="1"/>
      <c r="C1031" s="1"/>
    </row>
    <row r="1032" spans="1:3" x14ac:dyDescent="0.25">
      <c r="A1032" s="1"/>
      <c r="C1032" s="1"/>
    </row>
    <row r="1033" spans="1:3" x14ac:dyDescent="0.25">
      <c r="A1033" s="1"/>
      <c r="C1033" s="1"/>
    </row>
    <row r="1034" spans="1:3" x14ac:dyDescent="0.25">
      <c r="A1034" s="1"/>
      <c r="C1034" s="1"/>
    </row>
    <row r="1035" spans="1:3" x14ac:dyDescent="0.25">
      <c r="A1035" s="1"/>
      <c r="C1035" s="1"/>
    </row>
    <row r="1036" spans="1:3" x14ac:dyDescent="0.25">
      <c r="A1036" s="1"/>
      <c r="C1036" s="1"/>
    </row>
    <row r="1037" spans="1:3" x14ac:dyDescent="0.25">
      <c r="A1037" s="1"/>
      <c r="C1037" s="1"/>
    </row>
    <row r="1038" spans="1:3" x14ac:dyDescent="0.25">
      <c r="A1038" s="1"/>
      <c r="C1038" s="1"/>
    </row>
    <row r="1039" spans="1:3" x14ac:dyDescent="0.25">
      <c r="A1039" s="1"/>
      <c r="C1039" s="1"/>
    </row>
    <row r="1040" spans="1:3" x14ac:dyDescent="0.25">
      <c r="A1040" s="1"/>
      <c r="C1040" s="1"/>
    </row>
    <row r="1041" spans="1:3" x14ac:dyDescent="0.25">
      <c r="A1041" s="1"/>
      <c r="C1041" s="1"/>
    </row>
    <row r="1042" spans="1:3" x14ac:dyDescent="0.25">
      <c r="A1042" s="1"/>
      <c r="C1042" s="1"/>
    </row>
    <row r="1043" spans="1:3" x14ac:dyDescent="0.25">
      <c r="A1043" s="1"/>
      <c r="C1043" s="1"/>
    </row>
    <row r="1044" spans="1:3" x14ac:dyDescent="0.25">
      <c r="A1044" s="1"/>
      <c r="C1044" s="1"/>
    </row>
    <row r="1045" spans="1:3" x14ac:dyDescent="0.25">
      <c r="A1045" s="1"/>
      <c r="C1045" s="1"/>
    </row>
    <row r="1046" spans="1:3" x14ac:dyDescent="0.25">
      <c r="A1046" s="1"/>
      <c r="C1046" s="1"/>
    </row>
    <row r="1047" spans="1:3" x14ac:dyDescent="0.25">
      <c r="A1047" s="1"/>
      <c r="C1047" s="1"/>
    </row>
    <row r="1048" spans="1:3" x14ac:dyDescent="0.25">
      <c r="A1048" s="1"/>
      <c r="C1048" s="1"/>
    </row>
    <row r="1049" spans="1:3" x14ac:dyDescent="0.25">
      <c r="A1049" s="1"/>
      <c r="C1049" s="1"/>
    </row>
    <row r="1050" spans="1:3" x14ac:dyDescent="0.25">
      <c r="A1050" s="1"/>
      <c r="C1050" s="1"/>
    </row>
    <row r="1051" spans="1:3" x14ac:dyDescent="0.25">
      <c r="A1051" s="1"/>
      <c r="C1051" s="1"/>
    </row>
    <row r="1052" spans="1:3" x14ac:dyDescent="0.25">
      <c r="A1052" s="1"/>
      <c r="C1052" s="1"/>
    </row>
    <row r="1053" spans="1:3" x14ac:dyDescent="0.25">
      <c r="A1053" s="1"/>
      <c r="C1053" s="1"/>
    </row>
    <row r="1054" spans="1:3" x14ac:dyDescent="0.25">
      <c r="A1054" s="1"/>
      <c r="C1054" s="1"/>
    </row>
    <row r="1055" spans="1:3" x14ac:dyDescent="0.25">
      <c r="A1055" s="1"/>
      <c r="C1055" s="1"/>
    </row>
    <row r="1056" spans="1:3" x14ac:dyDescent="0.25">
      <c r="A1056" s="1"/>
      <c r="C1056" s="1"/>
    </row>
    <row r="1057" spans="1:3" x14ac:dyDescent="0.25">
      <c r="A1057" s="1"/>
      <c r="C1057" s="1"/>
    </row>
    <row r="1058" spans="1:3" x14ac:dyDescent="0.25">
      <c r="A1058" s="1"/>
      <c r="C1058" s="1"/>
    </row>
    <row r="1059" spans="1:3" x14ac:dyDescent="0.25">
      <c r="A1059" s="1"/>
      <c r="C1059" s="1"/>
    </row>
    <row r="1060" spans="1:3" x14ac:dyDescent="0.25">
      <c r="A1060" s="1"/>
      <c r="C1060" s="1"/>
    </row>
    <row r="1061" spans="1:3" x14ac:dyDescent="0.25">
      <c r="A1061" s="1"/>
      <c r="C1061" s="1"/>
    </row>
    <row r="1062" spans="1:3" x14ac:dyDescent="0.25">
      <c r="A1062" s="1"/>
      <c r="C1062" s="1"/>
    </row>
    <row r="1063" spans="1:3" x14ac:dyDescent="0.25">
      <c r="A1063" s="1"/>
      <c r="C1063" s="1"/>
    </row>
    <row r="1064" spans="1:3" x14ac:dyDescent="0.25">
      <c r="A1064" s="1"/>
      <c r="C1064" s="1"/>
    </row>
    <row r="1065" spans="1:3" x14ac:dyDescent="0.25">
      <c r="A1065" s="1"/>
      <c r="C1065" s="1"/>
    </row>
    <row r="1066" spans="1:3" x14ac:dyDescent="0.25">
      <c r="A1066" s="1"/>
      <c r="C1066" s="1"/>
    </row>
    <row r="1067" spans="1:3" x14ac:dyDescent="0.25">
      <c r="A1067" s="1"/>
      <c r="C1067" s="1"/>
    </row>
    <row r="1068" spans="1:3" x14ac:dyDescent="0.25">
      <c r="A1068" s="1"/>
      <c r="C1068" s="1"/>
    </row>
    <row r="1069" spans="1:3" x14ac:dyDescent="0.25">
      <c r="A1069" s="1"/>
      <c r="C1069" s="1"/>
    </row>
    <row r="1070" spans="1:3" x14ac:dyDescent="0.25">
      <c r="A1070" s="1"/>
      <c r="C1070" s="1"/>
    </row>
    <row r="1071" spans="1:3" x14ac:dyDescent="0.25">
      <c r="A1071" s="1"/>
      <c r="C1071" s="1"/>
    </row>
    <row r="1072" spans="1:3" x14ac:dyDescent="0.25">
      <c r="A1072" s="1"/>
      <c r="C1072" s="1"/>
    </row>
    <row r="1073" spans="1:3" x14ac:dyDescent="0.25">
      <c r="A1073" s="1"/>
      <c r="C1073" s="1"/>
    </row>
    <row r="1074" spans="1:3" x14ac:dyDescent="0.25">
      <c r="A1074" s="1"/>
      <c r="C1074" s="1"/>
    </row>
    <row r="1075" spans="1:3" x14ac:dyDescent="0.25">
      <c r="A1075" s="1"/>
      <c r="C1075" s="1"/>
    </row>
    <row r="1076" spans="1:3" x14ac:dyDescent="0.25">
      <c r="A1076" s="1"/>
      <c r="C1076" s="1"/>
    </row>
    <row r="1077" spans="1:3" x14ac:dyDescent="0.25">
      <c r="A1077" s="1"/>
      <c r="C1077" s="1"/>
    </row>
    <row r="1078" spans="1:3" x14ac:dyDescent="0.25">
      <c r="A1078" s="1"/>
      <c r="C1078" s="1"/>
    </row>
    <row r="1079" spans="1:3" x14ac:dyDescent="0.25">
      <c r="A1079" s="1"/>
      <c r="C1079" s="1"/>
    </row>
    <row r="1080" spans="1:3" x14ac:dyDescent="0.25">
      <c r="A1080" s="1"/>
      <c r="C1080" s="1"/>
    </row>
    <row r="1081" spans="1:3" x14ac:dyDescent="0.25">
      <c r="A1081" s="1"/>
      <c r="C1081" s="1"/>
    </row>
    <row r="1082" spans="1:3" x14ac:dyDescent="0.25">
      <c r="A1082" s="1"/>
      <c r="C1082" s="1"/>
    </row>
    <row r="1083" spans="1:3" x14ac:dyDescent="0.25">
      <c r="A1083" s="1"/>
      <c r="C1083" s="1"/>
    </row>
    <row r="1084" spans="1:3" x14ac:dyDescent="0.25">
      <c r="A1084" s="1"/>
      <c r="C1084" s="1"/>
    </row>
    <row r="1085" spans="1:3" x14ac:dyDescent="0.25">
      <c r="A1085" s="1"/>
      <c r="C1085" s="1"/>
    </row>
    <row r="1086" spans="1:3" x14ac:dyDescent="0.25">
      <c r="A1086" s="1"/>
      <c r="C1086" s="1"/>
    </row>
    <row r="1087" spans="1:3" x14ac:dyDescent="0.25">
      <c r="A1087" s="1"/>
      <c r="C1087" s="1"/>
    </row>
    <row r="1088" spans="1:3" x14ac:dyDescent="0.25">
      <c r="A1088" s="1"/>
      <c r="C1088" s="1"/>
    </row>
    <row r="1089" spans="1:3" x14ac:dyDescent="0.25">
      <c r="A1089" s="1"/>
      <c r="C1089" s="1"/>
    </row>
    <row r="1090" spans="1:3" x14ac:dyDescent="0.25">
      <c r="A1090" s="1"/>
      <c r="C1090" s="1"/>
    </row>
    <row r="1091" spans="1:3" x14ac:dyDescent="0.25">
      <c r="A1091" s="1"/>
      <c r="C1091" s="1"/>
    </row>
    <row r="1092" spans="1:3" x14ac:dyDescent="0.25">
      <c r="A1092" s="1"/>
      <c r="C1092" s="1"/>
    </row>
    <row r="1093" spans="1:3" x14ac:dyDescent="0.25">
      <c r="A1093" s="1"/>
      <c r="C1093" s="1"/>
    </row>
    <row r="1094" spans="1:3" x14ac:dyDescent="0.25">
      <c r="A1094" s="1"/>
      <c r="C1094" s="1"/>
    </row>
    <row r="1095" spans="1:3" x14ac:dyDescent="0.25">
      <c r="A1095" s="1"/>
      <c r="C1095" s="1"/>
    </row>
    <row r="1096" spans="1:3" x14ac:dyDescent="0.25">
      <c r="A1096" s="1"/>
      <c r="C1096" s="1"/>
    </row>
    <row r="1097" spans="1:3" x14ac:dyDescent="0.25">
      <c r="A1097" s="1"/>
      <c r="C1097" s="1"/>
    </row>
    <row r="1098" spans="1:3" x14ac:dyDescent="0.25">
      <c r="A1098" s="1"/>
      <c r="C1098" s="1"/>
    </row>
    <row r="1099" spans="1:3" x14ac:dyDescent="0.25">
      <c r="A1099" s="1"/>
      <c r="C1099" s="1"/>
    </row>
    <row r="1100" spans="1:3" x14ac:dyDescent="0.25">
      <c r="A1100" s="1"/>
      <c r="C1100" s="1"/>
    </row>
    <row r="1101" spans="1:3" x14ac:dyDescent="0.25">
      <c r="A1101" s="1"/>
      <c r="C1101" s="1"/>
    </row>
    <row r="1102" spans="1:3" x14ac:dyDescent="0.25">
      <c r="A1102" s="1"/>
      <c r="C1102" s="1"/>
    </row>
    <row r="1103" spans="1:3" x14ac:dyDescent="0.25">
      <c r="A1103" s="1"/>
      <c r="C1103" s="1"/>
    </row>
    <row r="1104" spans="1:3" x14ac:dyDescent="0.25">
      <c r="A1104" s="1"/>
      <c r="C1104" s="1"/>
    </row>
    <row r="1105" spans="1:3" x14ac:dyDescent="0.25">
      <c r="A1105" s="1"/>
      <c r="C1105" s="1"/>
    </row>
    <row r="1106" spans="1:3" x14ac:dyDescent="0.25">
      <c r="A1106" s="1"/>
      <c r="C1106" s="1"/>
    </row>
    <row r="1107" spans="1:3" x14ac:dyDescent="0.25">
      <c r="A1107" s="1"/>
      <c r="C1107" s="1"/>
    </row>
    <row r="1108" spans="1:3" x14ac:dyDescent="0.25">
      <c r="A1108" s="1"/>
      <c r="C1108" s="1"/>
    </row>
    <row r="1109" spans="1:3" x14ac:dyDescent="0.25">
      <c r="A1109" s="1"/>
      <c r="C1109" s="1"/>
    </row>
    <row r="1110" spans="1:3" x14ac:dyDescent="0.25">
      <c r="A1110" s="1"/>
      <c r="C1110" s="1"/>
    </row>
    <row r="1111" spans="1:3" x14ac:dyDescent="0.25">
      <c r="A1111" s="1"/>
      <c r="C1111" s="1"/>
    </row>
    <row r="1112" spans="1:3" x14ac:dyDescent="0.25">
      <c r="A1112" s="1"/>
      <c r="C1112" s="1"/>
    </row>
    <row r="1113" spans="1:3" x14ac:dyDescent="0.25">
      <c r="A1113" s="1"/>
      <c r="C1113" s="1"/>
    </row>
    <row r="1114" spans="1:3" x14ac:dyDescent="0.25">
      <c r="A1114" s="1"/>
      <c r="C1114" s="1"/>
    </row>
    <row r="1115" spans="1:3" x14ac:dyDescent="0.25">
      <c r="A1115" s="1"/>
      <c r="C1115" s="1"/>
    </row>
    <row r="1116" spans="1:3" x14ac:dyDescent="0.25">
      <c r="A1116" s="1"/>
      <c r="C1116" s="1"/>
    </row>
    <row r="1117" spans="1:3" x14ac:dyDescent="0.25">
      <c r="A1117" s="1"/>
      <c r="C1117" s="1"/>
    </row>
    <row r="1118" spans="1:3" x14ac:dyDescent="0.25">
      <c r="A1118" s="1"/>
      <c r="C1118" s="1"/>
    </row>
    <row r="1119" spans="1:3" x14ac:dyDescent="0.25">
      <c r="A1119" s="1"/>
      <c r="C1119" s="1"/>
    </row>
    <row r="1120" spans="1:3" x14ac:dyDescent="0.25">
      <c r="A1120" s="1"/>
      <c r="C1120" s="1"/>
    </row>
    <row r="1121" spans="1:3" x14ac:dyDescent="0.25">
      <c r="A1121" s="1"/>
      <c r="C1121" s="1"/>
    </row>
    <row r="1122" spans="1:3" x14ac:dyDescent="0.25">
      <c r="A1122" s="1"/>
      <c r="C1122" s="1"/>
    </row>
    <row r="1123" spans="1:3" x14ac:dyDescent="0.25">
      <c r="A1123" s="1"/>
      <c r="C1123" s="1"/>
    </row>
    <row r="1124" spans="1:3" x14ac:dyDescent="0.25">
      <c r="A1124" s="1"/>
      <c r="C1124" s="1"/>
    </row>
    <row r="1125" spans="1:3" x14ac:dyDescent="0.25">
      <c r="A1125" s="1"/>
      <c r="C1125" s="1"/>
    </row>
    <row r="1126" spans="1:3" x14ac:dyDescent="0.25">
      <c r="A1126" s="1"/>
      <c r="C1126" s="1"/>
    </row>
    <row r="1127" spans="1:3" x14ac:dyDescent="0.25">
      <c r="A1127" s="1"/>
      <c r="C1127" s="1"/>
    </row>
    <row r="1128" spans="1:3" x14ac:dyDescent="0.25">
      <c r="A1128" s="1"/>
      <c r="C1128" s="1"/>
    </row>
    <row r="1129" spans="1:3" x14ac:dyDescent="0.25">
      <c r="A1129" s="1"/>
      <c r="C1129" s="1"/>
    </row>
    <row r="1130" spans="1:3" x14ac:dyDescent="0.25">
      <c r="A1130" s="1"/>
      <c r="C1130" s="1"/>
    </row>
    <row r="1131" spans="1:3" x14ac:dyDescent="0.25">
      <c r="A1131" s="1"/>
      <c r="C1131" s="1"/>
    </row>
    <row r="1132" spans="1:3" x14ac:dyDescent="0.25">
      <c r="A1132" s="1"/>
      <c r="C1132" s="1"/>
    </row>
    <row r="1133" spans="1:3" x14ac:dyDescent="0.25">
      <c r="A1133" s="1"/>
      <c r="C1133" s="1"/>
    </row>
    <row r="1134" spans="1:3" x14ac:dyDescent="0.25">
      <c r="A1134" s="1"/>
      <c r="C1134" s="1"/>
    </row>
    <row r="1135" spans="1:3" x14ac:dyDescent="0.25">
      <c r="A1135" s="1"/>
      <c r="C1135" s="1"/>
    </row>
    <row r="1136" spans="1:3" x14ac:dyDescent="0.25">
      <c r="A1136" s="1"/>
      <c r="C1136" s="1"/>
    </row>
    <row r="1137" spans="1:3" x14ac:dyDescent="0.25">
      <c r="A1137" s="1"/>
      <c r="C1137" s="1"/>
    </row>
    <row r="1138" spans="1:3" x14ac:dyDescent="0.25">
      <c r="A1138" s="1"/>
      <c r="C1138" s="1"/>
    </row>
    <row r="1139" spans="1:3" x14ac:dyDescent="0.25">
      <c r="A1139" s="1"/>
      <c r="C1139" s="1"/>
    </row>
    <row r="1140" spans="1:3" x14ac:dyDescent="0.25">
      <c r="A1140" s="1"/>
      <c r="C1140" s="1"/>
    </row>
    <row r="1141" spans="1:3" x14ac:dyDescent="0.25">
      <c r="A1141" s="1"/>
      <c r="C1141" s="1"/>
    </row>
    <row r="1142" spans="1:3" x14ac:dyDescent="0.25">
      <c r="A1142" s="1"/>
      <c r="C1142" s="1"/>
    </row>
    <row r="1143" spans="1:3" x14ac:dyDescent="0.25">
      <c r="A1143" s="1"/>
      <c r="C1143" s="1"/>
    </row>
    <row r="1144" spans="1:3" x14ac:dyDescent="0.25">
      <c r="A1144" s="1"/>
      <c r="C1144" s="1"/>
    </row>
    <row r="1145" spans="1:3" x14ac:dyDescent="0.25">
      <c r="A1145" s="1"/>
      <c r="C1145" s="1"/>
    </row>
    <row r="1146" spans="1:3" x14ac:dyDescent="0.25">
      <c r="A1146" s="1"/>
      <c r="C1146" s="1"/>
    </row>
    <row r="1147" spans="1:3" x14ac:dyDescent="0.25">
      <c r="A1147" s="1"/>
      <c r="C1147" s="1"/>
    </row>
    <row r="1148" spans="1:3" x14ac:dyDescent="0.25">
      <c r="A1148" s="1"/>
      <c r="C1148" s="1"/>
    </row>
    <row r="1149" spans="1:3" x14ac:dyDescent="0.25">
      <c r="A1149" s="1"/>
      <c r="C1149" s="1"/>
    </row>
    <row r="1150" spans="1:3" x14ac:dyDescent="0.25">
      <c r="A1150" s="1"/>
      <c r="C1150" s="1"/>
    </row>
    <row r="1151" spans="1:3" x14ac:dyDescent="0.25">
      <c r="A1151" s="1"/>
      <c r="C1151" s="1"/>
    </row>
    <row r="1152" spans="1:3" x14ac:dyDescent="0.25">
      <c r="A1152" s="1"/>
      <c r="C1152" s="1"/>
    </row>
    <row r="1153" spans="1:3" x14ac:dyDescent="0.25">
      <c r="A1153" s="1"/>
      <c r="C1153" s="1"/>
    </row>
    <row r="1154" spans="1:3" x14ac:dyDescent="0.25">
      <c r="A1154" s="1"/>
      <c r="C1154" s="1"/>
    </row>
    <row r="1155" spans="1:3" x14ac:dyDescent="0.25">
      <c r="A1155" s="1"/>
      <c r="C1155" s="1"/>
    </row>
    <row r="1156" spans="1:3" x14ac:dyDescent="0.25">
      <c r="A1156" s="1"/>
      <c r="C1156" s="1"/>
    </row>
    <row r="1157" spans="1:3" x14ac:dyDescent="0.25">
      <c r="A1157" s="1"/>
      <c r="C1157" s="1"/>
    </row>
    <row r="1158" spans="1:3" x14ac:dyDescent="0.25">
      <c r="A1158" s="1"/>
      <c r="C1158" s="1"/>
    </row>
    <row r="1159" spans="1:3" x14ac:dyDescent="0.25">
      <c r="A1159" s="1"/>
      <c r="C1159" s="1"/>
    </row>
    <row r="1160" spans="1:3" x14ac:dyDescent="0.25">
      <c r="A1160" s="1"/>
      <c r="C1160" s="1"/>
    </row>
    <row r="1161" spans="1:3" x14ac:dyDescent="0.25">
      <c r="A1161" s="1"/>
      <c r="C1161" s="1"/>
    </row>
    <row r="1162" spans="1:3" x14ac:dyDescent="0.25">
      <c r="A1162" s="1"/>
      <c r="C1162" s="1"/>
    </row>
    <row r="1163" spans="1:3" x14ac:dyDescent="0.25">
      <c r="A1163" s="1"/>
      <c r="C1163" s="1"/>
    </row>
    <row r="1164" spans="1:3" x14ac:dyDescent="0.25">
      <c r="A1164" s="1"/>
      <c r="C1164" s="1"/>
    </row>
    <row r="1165" spans="1:3" x14ac:dyDescent="0.25">
      <c r="A1165" s="1"/>
      <c r="C1165" s="1"/>
    </row>
    <row r="1166" spans="1:3" x14ac:dyDescent="0.25">
      <c r="A1166" s="1"/>
      <c r="C1166" s="1"/>
    </row>
    <row r="1167" spans="1:3" x14ac:dyDescent="0.25">
      <c r="A1167" s="1"/>
      <c r="C1167" s="1"/>
    </row>
    <row r="1168" spans="1:3" x14ac:dyDescent="0.25">
      <c r="A1168" s="1"/>
      <c r="C1168" s="1"/>
    </row>
    <row r="1169" spans="1:3" x14ac:dyDescent="0.25">
      <c r="A1169" s="1"/>
      <c r="C1169" s="1"/>
    </row>
    <row r="1170" spans="1:3" x14ac:dyDescent="0.25">
      <c r="A1170" s="1"/>
      <c r="C1170" s="1"/>
    </row>
    <row r="1171" spans="1:3" x14ac:dyDescent="0.25">
      <c r="A1171" s="1"/>
      <c r="C1171" s="1"/>
    </row>
    <row r="1172" spans="1:3" x14ac:dyDescent="0.25">
      <c r="A1172" s="1"/>
      <c r="C1172" s="1"/>
    </row>
    <row r="1173" spans="1:3" x14ac:dyDescent="0.25">
      <c r="A1173" s="1"/>
      <c r="C1173" s="1"/>
    </row>
    <row r="1174" spans="1:3" x14ac:dyDescent="0.25">
      <c r="A1174" s="1"/>
      <c r="C1174" s="1"/>
    </row>
    <row r="1175" spans="1:3" x14ac:dyDescent="0.25">
      <c r="A1175" s="1"/>
      <c r="C1175" s="1"/>
    </row>
    <row r="1176" spans="1:3" x14ac:dyDescent="0.25">
      <c r="A1176" s="1"/>
      <c r="C1176" s="1"/>
    </row>
    <row r="1177" spans="1:3" x14ac:dyDescent="0.25">
      <c r="A1177" s="1"/>
      <c r="C1177" s="1"/>
    </row>
    <row r="1178" spans="1:3" x14ac:dyDescent="0.25">
      <c r="A1178" s="1"/>
      <c r="C1178" s="1"/>
    </row>
    <row r="1179" spans="1:3" x14ac:dyDescent="0.25">
      <c r="A1179" s="1"/>
      <c r="C1179" s="1"/>
    </row>
    <row r="1180" spans="1:3" x14ac:dyDescent="0.25">
      <c r="A1180" s="1"/>
      <c r="C1180" s="1"/>
    </row>
    <row r="1181" spans="1:3" x14ac:dyDescent="0.25">
      <c r="A1181" s="1"/>
      <c r="C1181" s="1"/>
    </row>
    <row r="1182" spans="1:3" x14ac:dyDescent="0.25">
      <c r="A1182" s="1"/>
      <c r="C1182" s="1"/>
    </row>
    <row r="1183" spans="1:3" x14ac:dyDescent="0.25">
      <c r="A1183" s="1"/>
      <c r="C1183" s="1"/>
    </row>
    <row r="1184" spans="1:3" x14ac:dyDescent="0.25">
      <c r="A1184" s="1"/>
      <c r="C1184" s="1"/>
    </row>
    <row r="1185" spans="1:3" x14ac:dyDescent="0.25">
      <c r="A1185" s="1"/>
      <c r="C1185" s="1"/>
    </row>
    <row r="1186" spans="1:3" x14ac:dyDescent="0.25">
      <c r="A1186" s="1"/>
      <c r="C1186" s="1"/>
    </row>
    <row r="1187" spans="1:3" x14ac:dyDescent="0.25">
      <c r="A1187" s="1"/>
      <c r="C1187" s="1"/>
    </row>
    <row r="1188" spans="1:3" x14ac:dyDescent="0.25">
      <c r="A1188" s="1"/>
      <c r="C1188" s="1"/>
    </row>
    <row r="1189" spans="1:3" x14ac:dyDescent="0.25">
      <c r="A1189" s="1"/>
      <c r="C1189" s="1"/>
    </row>
    <row r="1190" spans="1:3" x14ac:dyDescent="0.25">
      <c r="A1190" s="1"/>
      <c r="C1190" s="1"/>
    </row>
    <row r="1191" spans="1:3" x14ac:dyDescent="0.25">
      <c r="A1191" s="1"/>
      <c r="C1191" s="1"/>
    </row>
    <row r="1192" spans="1:3" x14ac:dyDescent="0.25">
      <c r="A1192" s="1"/>
      <c r="C1192" s="1"/>
    </row>
    <row r="1193" spans="1:3" x14ac:dyDescent="0.25">
      <c r="A1193" s="1"/>
      <c r="C1193" s="1"/>
    </row>
    <row r="1194" spans="1:3" x14ac:dyDescent="0.25">
      <c r="A1194" s="1"/>
      <c r="C1194" s="1"/>
    </row>
    <row r="1195" spans="1:3" x14ac:dyDescent="0.25">
      <c r="A1195" s="1"/>
      <c r="C1195" s="1"/>
    </row>
    <row r="1196" spans="1:3" x14ac:dyDescent="0.25">
      <c r="A1196" s="1"/>
      <c r="C1196" s="1"/>
    </row>
    <row r="1197" spans="1:3" x14ac:dyDescent="0.25">
      <c r="A1197" s="1"/>
      <c r="C1197" s="1"/>
    </row>
    <row r="1198" spans="1:3" x14ac:dyDescent="0.25">
      <c r="A1198" s="1"/>
      <c r="C1198" s="1"/>
    </row>
    <row r="1199" spans="1:3" x14ac:dyDescent="0.25">
      <c r="A1199" s="1"/>
      <c r="C1199" s="1"/>
    </row>
    <row r="1200" spans="1:3" x14ac:dyDescent="0.25">
      <c r="A1200" s="1"/>
      <c r="C1200" s="1"/>
    </row>
    <row r="1201" spans="1:3" x14ac:dyDescent="0.25">
      <c r="A1201" s="1"/>
      <c r="C1201" s="1"/>
    </row>
    <row r="1202" spans="1:3" x14ac:dyDescent="0.25">
      <c r="A1202" s="1"/>
      <c r="C1202" s="1"/>
    </row>
    <row r="1203" spans="1:3" x14ac:dyDescent="0.25">
      <c r="A1203" s="1"/>
      <c r="C1203" s="1"/>
    </row>
    <row r="1204" spans="1:3" x14ac:dyDescent="0.25">
      <c r="A1204" s="1"/>
      <c r="C1204" s="1"/>
    </row>
    <row r="1205" spans="1:3" x14ac:dyDescent="0.25">
      <c r="A1205" s="1"/>
      <c r="C1205" s="1"/>
    </row>
    <row r="1206" spans="1:3" x14ac:dyDescent="0.25">
      <c r="A1206" s="1"/>
      <c r="C1206" s="1"/>
    </row>
    <row r="1207" spans="1:3" x14ac:dyDescent="0.25">
      <c r="A1207" s="1"/>
      <c r="C1207" s="2"/>
    </row>
    <row r="1208" spans="1:3" x14ac:dyDescent="0.25">
      <c r="A1208" s="1"/>
      <c r="C1208" s="1"/>
    </row>
    <row r="1209" spans="1:3" x14ac:dyDescent="0.25">
      <c r="A1209" s="1"/>
      <c r="C1209" s="1"/>
    </row>
    <row r="1210" spans="1:3" x14ac:dyDescent="0.25">
      <c r="A1210" s="1"/>
      <c r="C1210" s="1"/>
    </row>
    <row r="1211" spans="1:3" x14ac:dyDescent="0.25">
      <c r="A1211" s="1"/>
      <c r="C1211" s="1"/>
    </row>
    <row r="1212" spans="1:3" x14ac:dyDescent="0.25">
      <c r="A1212" s="1"/>
      <c r="C1212" s="1"/>
    </row>
    <row r="1213" spans="1:3" x14ac:dyDescent="0.25">
      <c r="A1213" s="1"/>
      <c r="C1213" s="1"/>
    </row>
    <row r="1214" spans="1:3" x14ac:dyDescent="0.25">
      <c r="A1214" s="1"/>
      <c r="C1214" s="1"/>
    </row>
    <row r="1215" spans="1:3" x14ac:dyDescent="0.25">
      <c r="A1215" s="1"/>
      <c r="C1215" s="1"/>
    </row>
    <row r="1216" spans="1:3" x14ac:dyDescent="0.25">
      <c r="A1216" s="1"/>
      <c r="C1216" s="1"/>
    </row>
    <row r="1217" spans="1:3" x14ac:dyDescent="0.25">
      <c r="A1217" s="1"/>
      <c r="C1217" s="1"/>
    </row>
    <row r="1218" spans="1:3" x14ac:dyDescent="0.25">
      <c r="A1218" s="1"/>
      <c r="C1218" s="1"/>
    </row>
    <row r="1219" spans="1:3" x14ac:dyDescent="0.25">
      <c r="A1219" s="1"/>
      <c r="C1219" s="1"/>
    </row>
    <row r="1220" spans="1:3" x14ac:dyDescent="0.25">
      <c r="A1220" s="1"/>
      <c r="C1220" s="1"/>
    </row>
    <row r="1221" spans="1:3" x14ac:dyDescent="0.25">
      <c r="A1221" s="1"/>
      <c r="C1221" s="1"/>
    </row>
    <row r="1222" spans="1:3" x14ac:dyDescent="0.25">
      <c r="A1222" s="1"/>
      <c r="C1222" s="1"/>
    </row>
    <row r="1223" spans="1:3" x14ac:dyDescent="0.25">
      <c r="A1223" s="1"/>
      <c r="C1223" s="1"/>
    </row>
    <row r="1224" spans="1:3" x14ac:dyDescent="0.25">
      <c r="A1224" s="1"/>
      <c r="C1224" s="1"/>
    </row>
    <row r="1225" spans="1:3" x14ac:dyDescent="0.25">
      <c r="A1225" s="1"/>
      <c r="C1225" s="1"/>
    </row>
    <row r="1226" spans="1:3" x14ac:dyDescent="0.25">
      <c r="A1226" s="1"/>
      <c r="C1226" s="1"/>
    </row>
    <row r="1227" spans="1:3" x14ac:dyDescent="0.25">
      <c r="A1227" s="1"/>
      <c r="C1227" s="1"/>
    </row>
    <row r="1228" spans="1:3" x14ac:dyDescent="0.25">
      <c r="A1228" s="1"/>
      <c r="C1228" s="1"/>
    </row>
    <row r="1229" spans="1:3" x14ac:dyDescent="0.25">
      <c r="A1229" s="1"/>
      <c r="C1229" s="1"/>
    </row>
    <row r="1230" spans="1:3" x14ac:dyDescent="0.25">
      <c r="A1230" s="1"/>
      <c r="C1230" s="1"/>
    </row>
    <row r="1231" spans="1:3" x14ac:dyDescent="0.25">
      <c r="A1231" s="1"/>
      <c r="C1231" s="1"/>
    </row>
    <row r="1232" spans="1:3" x14ac:dyDescent="0.25">
      <c r="A1232" s="1"/>
      <c r="C1232" s="1"/>
    </row>
    <row r="1233" spans="1:3" x14ac:dyDescent="0.25">
      <c r="A1233" s="1"/>
      <c r="C1233" s="1"/>
    </row>
    <row r="1234" spans="1:3" x14ac:dyDescent="0.25">
      <c r="A1234" s="1"/>
      <c r="C1234" s="1"/>
    </row>
    <row r="1235" spans="1:3" x14ac:dyDescent="0.25">
      <c r="A1235" s="1"/>
      <c r="C1235" s="1"/>
    </row>
    <row r="1236" spans="1:3" x14ac:dyDescent="0.25">
      <c r="A1236" s="1"/>
      <c r="C1236" s="1"/>
    </row>
    <row r="1237" spans="1:3" x14ac:dyDescent="0.25">
      <c r="A1237" s="1"/>
      <c r="C1237" s="1"/>
    </row>
    <row r="1238" spans="1:3" x14ac:dyDescent="0.25">
      <c r="A1238" s="1"/>
      <c r="C1238" s="1"/>
    </row>
    <row r="1239" spans="1:3" x14ac:dyDescent="0.25">
      <c r="A1239" s="1"/>
      <c r="C1239" s="1"/>
    </row>
    <row r="1240" spans="1:3" x14ac:dyDescent="0.25">
      <c r="A1240" s="1"/>
      <c r="C1240" s="1"/>
    </row>
    <row r="1241" spans="1:3" x14ac:dyDescent="0.25">
      <c r="A1241" s="1"/>
      <c r="C1241" s="1"/>
    </row>
    <row r="1242" spans="1:3" x14ac:dyDescent="0.25">
      <c r="A1242" s="1"/>
      <c r="C1242" s="1"/>
    </row>
    <row r="1243" spans="1:3" x14ac:dyDescent="0.25">
      <c r="A1243" s="1"/>
      <c r="C1243" s="1"/>
    </row>
    <row r="1244" spans="1:3" x14ac:dyDescent="0.25">
      <c r="A1244" s="1"/>
      <c r="C1244" s="1"/>
    </row>
    <row r="1245" spans="1:3" x14ac:dyDescent="0.25">
      <c r="A1245" s="1"/>
      <c r="C1245" s="1"/>
    </row>
    <row r="1246" spans="1:3" x14ac:dyDescent="0.25">
      <c r="A1246" s="1"/>
      <c r="C1246" s="1"/>
    </row>
    <row r="1247" spans="1:3" x14ac:dyDescent="0.25">
      <c r="A1247" s="1"/>
      <c r="C1247" s="1"/>
    </row>
    <row r="1248" spans="1:3" x14ac:dyDescent="0.25">
      <c r="A1248" s="1"/>
      <c r="C1248" s="1"/>
    </row>
    <row r="1249" spans="1:3" x14ac:dyDescent="0.25">
      <c r="A1249" s="1"/>
      <c r="C1249" s="1"/>
    </row>
    <row r="1250" spans="1:3" x14ac:dyDescent="0.25">
      <c r="A1250" s="1"/>
      <c r="C1250" s="1"/>
    </row>
    <row r="1251" spans="1:3" x14ac:dyDescent="0.25">
      <c r="A1251" s="1"/>
      <c r="C1251" s="1"/>
    </row>
    <row r="1252" spans="1:3" x14ac:dyDescent="0.25">
      <c r="A1252" s="1"/>
      <c r="C1252" s="1"/>
    </row>
    <row r="1253" spans="1:3" x14ac:dyDescent="0.25">
      <c r="A1253" s="1"/>
      <c r="C1253" s="1"/>
    </row>
    <row r="1254" spans="1:3" x14ac:dyDescent="0.25">
      <c r="A1254" s="1"/>
      <c r="C1254" s="1"/>
    </row>
    <row r="1255" spans="1:3" x14ac:dyDescent="0.25">
      <c r="A1255" s="1"/>
      <c r="C1255" s="1"/>
    </row>
    <row r="1256" spans="1:3" x14ac:dyDescent="0.25">
      <c r="A1256" s="1"/>
      <c r="C1256" s="1"/>
    </row>
    <row r="1257" spans="1:3" x14ac:dyDescent="0.25">
      <c r="A1257" s="1"/>
      <c r="C1257" s="1"/>
    </row>
    <row r="1258" spans="1:3" x14ac:dyDescent="0.25">
      <c r="A1258" s="1"/>
      <c r="C1258" s="1"/>
    </row>
    <row r="1259" spans="1:3" x14ac:dyDescent="0.25">
      <c r="A1259" s="1"/>
      <c r="C1259" s="1"/>
    </row>
    <row r="1260" spans="1:3" x14ac:dyDescent="0.25">
      <c r="A1260" s="1"/>
      <c r="C1260" s="1"/>
    </row>
    <row r="1261" spans="1:3" x14ac:dyDescent="0.25">
      <c r="A1261" s="1"/>
      <c r="C1261" s="1"/>
    </row>
    <row r="1262" spans="1:3" x14ac:dyDescent="0.25">
      <c r="A1262" s="1"/>
      <c r="C1262" s="1"/>
    </row>
    <row r="1263" spans="1:3" x14ac:dyDescent="0.25">
      <c r="A1263" s="1"/>
      <c r="C1263" s="1"/>
    </row>
    <row r="1264" spans="1:3" x14ac:dyDescent="0.25">
      <c r="A1264" s="1"/>
      <c r="C1264" s="1"/>
    </row>
    <row r="1265" spans="1:3" x14ac:dyDescent="0.25">
      <c r="A1265" s="1"/>
      <c r="C1265" s="1"/>
    </row>
    <row r="1266" spans="1:3" x14ac:dyDescent="0.25">
      <c r="A1266" s="1"/>
      <c r="C1266" s="1"/>
    </row>
    <row r="1267" spans="1:3" x14ac:dyDescent="0.25">
      <c r="A1267" s="1"/>
      <c r="C1267" s="1"/>
    </row>
    <row r="1268" spans="1:3" x14ac:dyDescent="0.25">
      <c r="A1268" s="1"/>
      <c r="C1268" s="1"/>
    </row>
    <row r="1269" spans="1:3" x14ac:dyDescent="0.25">
      <c r="A1269" s="1"/>
      <c r="C1269" s="1"/>
    </row>
    <row r="1270" spans="1:3" x14ac:dyDescent="0.25">
      <c r="A1270" s="1"/>
      <c r="C1270" s="1"/>
    </row>
    <row r="1271" spans="1:3" x14ac:dyDescent="0.25">
      <c r="A1271" s="1"/>
      <c r="C1271" s="1"/>
    </row>
    <row r="1272" spans="1:3" x14ac:dyDescent="0.25">
      <c r="A1272" s="1"/>
      <c r="C1272" s="1"/>
    </row>
    <row r="1273" spans="1:3" x14ac:dyDescent="0.25">
      <c r="A1273" s="1"/>
      <c r="C1273" s="1"/>
    </row>
    <row r="1274" spans="1:3" x14ac:dyDescent="0.25">
      <c r="A1274" s="1"/>
      <c r="C1274" s="1"/>
    </row>
    <row r="1275" spans="1:3" x14ac:dyDescent="0.25">
      <c r="A1275" s="1"/>
      <c r="C1275" s="1"/>
    </row>
    <row r="1276" spans="1:3" x14ac:dyDescent="0.25">
      <c r="A1276" s="1"/>
      <c r="C1276" s="1"/>
    </row>
    <row r="1277" spans="1:3" x14ac:dyDescent="0.25">
      <c r="A1277" s="1"/>
      <c r="C1277" s="1"/>
    </row>
    <row r="1278" spans="1:3" x14ac:dyDescent="0.25">
      <c r="A1278" s="1"/>
      <c r="C1278" s="1"/>
    </row>
    <row r="1279" spans="1:3" x14ac:dyDescent="0.25">
      <c r="A1279" s="1"/>
      <c r="C1279" s="1"/>
    </row>
    <row r="1280" spans="1:3" x14ac:dyDescent="0.25">
      <c r="A1280" s="1"/>
      <c r="C1280" s="1"/>
    </row>
    <row r="1281" spans="1:3" x14ac:dyDescent="0.25">
      <c r="A1281" s="1"/>
      <c r="C1281" s="1"/>
    </row>
    <row r="1282" spans="1:3" x14ac:dyDescent="0.25">
      <c r="A1282" s="1"/>
      <c r="C1282" s="1"/>
    </row>
    <row r="1283" spans="1:3" x14ac:dyDescent="0.25">
      <c r="A1283" s="1"/>
      <c r="C1283" s="1"/>
    </row>
    <row r="1284" spans="1:3" x14ac:dyDescent="0.25">
      <c r="A1284" s="1"/>
      <c r="C1284" s="1"/>
    </row>
    <row r="1285" spans="1:3" x14ac:dyDescent="0.25">
      <c r="A1285" s="1"/>
      <c r="C1285" s="1"/>
    </row>
    <row r="1286" spans="1:3" x14ac:dyDescent="0.25">
      <c r="A1286" s="1"/>
      <c r="C1286" s="1"/>
    </row>
    <row r="1287" spans="1:3" x14ac:dyDescent="0.25">
      <c r="A1287" s="1"/>
      <c r="C1287" s="1"/>
    </row>
    <row r="1288" spans="1:3" x14ac:dyDescent="0.25">
      <c r="A1288" s="1"/>
      <c r="C1288" s="1"/>
    </row>
    <row r="1289" spans="1:3" x14ac:dyDescent="0.25">
      <c r="A1289" s="1"/>
      <c r="C1289" s="1"/>
    </row>
    <row r="1290" spans="1:3" x14ac:dyDescent="0.25">
      <c r="A1290" s="1"/>
      <c r="C1290" s="1"/>
    </row>
    <row r="1291" spans="1:3" x14ac:dyDescent="0.25">
      <c r="A1291" s="1"/>
      <c r="C1291" s="1"/>
    </row>
    <row r="1292" spans="1:3" x14ac:dyDescent="0.25">
      <c r="A1292" s="1"/>
      <c r="C1292" s="1"/>
    </row>
    <row r="1293" spans="1:3" x14ac:dyDescent="0.25">
      <c r="A1293" s="1"/>
      <c r="C1293" s="1"/>
    </row>
    <row r="1294" spans="1:3" x14ac:dyDescent="0.25">
      <c r="A1294" s="1"/>
      <c r="C1294" s="1"/>
    </row>
    <row r="1295" spans="1:3" x14ac:dyDescent="0.25">
      <c r="A1295" s="1"/>
      <c r="C1295" s="1"/>
    </row>
    <row r="1296" spans="1:3" x14ac:dyDescent="0.25">
      <c r="A1296" s="1"/>
      <c r="C1296" s="1"/>
    </row>
    <row r="1297" spans="1:3" x14ac:dyDescent="0.25">
      <c r="A1297" s="1"/>
      <c r="C1297" s="1"/>
    </row>
    <row r="1298" spans="1:3" x14ac:dyDescent="0.25">
      <c r="A1298" s="1"/>
      <c r="C1298" s="1"/>
    </row>
    <row r="1299" spans="1:3" x14ac:dyDescent="0.25">
      <c r="A1299" s="1"/>
      <c r="C1299" s="1"/>
    </row>
    <row r="1300" spans="1:3" x14ac:dyDescent="0.25">
      <c r="A1300" s="1"/>
      <c r="C1300" s="1"/>
    </row>
    <row r="1301" spans="1:3" x14ac:dyDescent="0.25">
      <c r="A1301" s="1"/>
      <c r="C1301" s="1"/>
    </row>
    <row r="1302" spans="1:3" x14ac:dyDescent="0.25">
      <c r="A1302" s="1"/>
      <c r="C1302" s="1"/>
    </row>
    <row r="1303" spans="1:3" x14ac:dyDescent="0.25">
      <c r="A1303" s="1"/>
      <c r="C1303" s="1"/>
    </row>
    <row r="1304" spans="1:3" x14ac:dyDescent="0.25">
      <c r="A1304" s="1"/>
      <c r="C1304" s="1"/>
    </row>
    <row r="1305" spans="1:3" x14ac:dyDescent="0.25">
      <c r="A1305" s="1"/>
      <c r="C1305" s="1"/>
    </row>
    <row r="1306" spans="1:3" x14ac:dyDescent="0.25">
      <c r="A1306" s="1"/>
      <c r="C1306" s="1"/>
    </row>
    <row r="1307" spans="1:3" x14ac:dyDescent="0.25">
      <c r="A1307" s="1"/>
      <c r="C1307" s="1"/>
    </row>
    <row r="1308" spans="1:3" x14ac:dyDescent="0.25">
      <c r="A1308" s="1"/>
      <c r="C1308" s="1"/>
    </row>
    <row r="1309" spans="1:3" x14ac:dyDescent="0.25">
      <c r="A1309" s="1"/>
      <c r="C1309" s="1"/>
    </row>
    <row r="1310" spans="1:3" x14ac:dyDescent="0.25">
      <c r="A1310" s="1"/>
      <c r="C1310" s="1"/>
    </row>
    <row r="1311" spans="1:3" x14ac:dyDescent="0.25">
      <c r="A1311" s="1"/>
      <c r="C1311" s="1"/>
    </row>
    <row r="1312" spans="1:3" x14ac:dyDescent="0.25">
      <c r="A1312" s="1"/>
      <c r="C1312" s="1"/>
    </row>
    <row r="1313" spans="1:3" x14ac:dyDescent="0.25">
      <c r="A1313" s="1"/>
      <c r="C1313" s="1"/>
    </row>
    <row r="1314" spans="1:3" x14ac:dyDescent="0.25">
      <c r="A1314" s="1"/>
      <c r="C1314" s="1"/>
    </row>
    <row r="1315" spans="1:3" x14ac:dyDescent="0.25">
      <c r="A1315" s="1"/>
      <c r="C1315" s="1"/>
    </row>
    <row r="1316" spans="1:3" x14ac:dyDescent="0.25">
      <c r="A1316" s="1"/>
      <c r="C1316" s="1"/>
    </row>
    <row r="1317" spans="1:3" x14ac:dyDescent="0.25">
      <c r="A1317" s="1"/>
      <c r="C1317" s="1"/>
    </row>
    <row r="1318" spans="1:3" x14ac:dyDescent="0.25">
      <c r="A1318" s="1"/>
      <c r="C1318" s="1"/>
    </row>
    <row r="1319" spans="1:3" x14ac:dyDescent="0.25">
      <c r="A1319" s="1"/>
      <c r="C1319" s="1"/>
    </row>
    <row r="1320" spans="1:3" x14ac:dyDescent="0.25">
      <c r="A1320" s="1"/>
      <c r="C1320" s="1"/>
    </row>
    <row r="1321" spans="1:3" x14ac:dyDescent="0.25">
      <c r="A1321" s="1"/>
      <c r="C1321" s="1"/>
    </row>
    <row r="1322" spans="1:3" x14ac:dyDescent="0.25">
      <c r="A1322" s="1"/>
      <c r="C1322" s="1"/>
    </row>
    <row r="1323" spans="1:3" x14ac:dyDescent="0.25">
      <c r="A1323" s="1"/>
      <c r="C1323" s="1"/>
    </row>
    <row r="1324" spans="1:3" x14ac:dyDescent="0.25">
      <c r="A1324" s="1"/>
      <c r="C1324" s="1"/>
    </row>
    <row r="1325" spans="1:3" x14ac:dyDescent="0.25">
      <c r="A1325" s="1"/>
      <c r="C1325" s="1"/>
    </row>
    <row r="1326" spans="1:3" x14ac:dyDescent="0.25">
      <c r="A1326" s="1"/>
      <c r="C1326" s="1"/>
    </row>
    <row r="1327" spans="1:3" x14ac:dyDescent="0.25">
      <c r="A1327" s="1"/>
      <c r="C1327" s="1"/>
    </row>
    <row r="1328" spans="1:3" x14ac:dyDescent="0.25">
      <c r="A1328" s="1"/>
      <c r="C1328" s="1"/>
    </row>
    <row r="1329" spans="1:3" x14ac:dyDescent="0.25">
      <c r="A1329" s="1"/>
      <c r="C1329" s="1"/>
    </row>
    <row r="1330" spans="1:3" x14ac:dyDescent="0.25">
      <c r="A1330" s="1"/>
      <c r="C1330" s="1"/>
    </row>
    <row r="1331" spans="1:3" x14ac:dyDescent="0.25">
      <c r="A1331" s="1"/>
      <c r="C1331" s="1"/>
    </row>
    <row r="1332" spans="1:3" x14ac:dyDescent="0.25">
      <c r="A1332" s="1"/>
      <c r="C1332" s="1"/>
    </row>
    <row r="1333" spans="1:3" x14ac:dyDescent="0.25">
      <c r="A1333" s="1"/>
      <c r="C1333" s="1"/>
    </row>
    <row r="1334" spans="1:3" x14ac:dyDescent="0.25">
      <c r="A1334" s="1"/>
      <c r="C1334" s="1"/>
    </row>
    <row r="1335" spans="1:3" x14ac:dyDescent="0.25">
      <c r="A1335" s="1"/>
      <c r="C1335" s="1"/>
    </row>
    <row r="1336" spans="1:3" x14ac:dyDescent="0.25">
      <c r="A1336" s="1"/>
      <c r="C1336" s="1"/>
    </row>
    <row r="1337" spans="1:3" x14ac:dyDescent="0.25">
      <c r="A1337" s="1"/>
      <c r="C1337" s="1"/>
    </row>
    <row r="1338" spans="1:3" x14ac:dyDescent="0.25">
      <c r="A1338" s="1"/>
      <c r="C1338" s="1"/>
    </row>
    <row r="1339" spans="1:3" x14ac:dyDescent="0.25">
      <c r="A1339" s="1"/>
      <c r="C1339" s="1"/>
    </row>
    <row r="1340" spans="1:3" x14ac:dyDescent="0.25">
      <c r="A1340" s="1"/>
      <c r="C1340" s="1"/>
    </row>
    <row r="1341" spans="1:3" x14ac:dyDescent="0.25">
      <c r="A1341" s="1"/>
      <c r="C1341" s="1"/>
    </row>
    <row r="1342" spans="1:3" x14ac:dyDescent="0.25">
      <c r="A1342" s="1"/>
      <c r="C1342" s="1"/>
    </row>
    <row r="1343" spans="1:3" x14ac:dyDescent="0.25">
      <c r="A1343" s="1"/>
      <c r="C1343" s="1"/>
    </row>
    <row r="1344" spans="1:3" x14ac:dyDescent="0.25">
      <c r="A1344" s="1"/>
      <c r="C1344" s="1"/>
    </row>
    <row r="1345" spans="1:3" x14ac:dyDescent="0.25">
      <c r="A1345" s="1"/>
      <c r="C1345" s="1"/>
    </row>
    <row r="1346" spans="1:3" x14ac:dyDescent="0.25">
      <c r="A1346" s="1"/>
      <c r="C1346" s="1"/>
    </row>
    <row r="1347" spans="1:3" x14ac:dyDescent="0.25">
      <c r="A1347" s="1"/>
      <c r="C1347" s="1"/>
    </row>
    <row r="1348" spans="1:3" x14ac:dyDescent="0.25">
      <c r="A1348" s="1"/>
      <c r="C1348" s="1"/>
    </row>
    <row r="1349" spans="1:3" x14ac:dyDescent="0.25">
      <c r="A1349" s="1"/>
      <c r="C1349" s="1"/>
    </row>
    <row r="1350" spans="1:3" x14ac:dyDescent="0.25">
      <c r="A1350" s="1"/>
      <c r="C1350" s="1"/>
    </row>
    <row r="1351" spans="1:3" x14ac:dyDescent="0.25">
      <c r="A1351" s="1"/>
      <c r="C1351" s="1"/>
    </row>
    <row r="1352" spans="1:3" x14ac:dyDescent="0.25">
      <c r="A1352" s="1"/>
      <c r="C1352" s="1"/>
    </row>
    <row r="1353" spans="1:3" x14ac:dyDescent="0.25">
      <c r="A1353" s="1"/>
      <c r="C1353" s="1"/>
    </row>
    <row r="1354" spans="1:3" x14ac:dyDescent="0.25">
      <c r="A1354" s="1"/>
      <c r="C1354" s="1"/>
    </row>
    <row r="1355" spans="1:3" x14ac:dyDescent="0.25">
      <c r="A1355" s="1"/>
      <c r="C1355" s="1"/>
    </row>
    <row r="1356" spans="1:3" x14ac:dyDescent="0.25">
      <c r="A1356" s="1"/>
      <c r="C1356" s="1"/>
    </row>
    <row r="1357" spans="1:3" x14ac:dyDescent="0.25">
      <c r="A1357" s="1"/>
      <c r="C1357" s="1"/>
    </row>
    <row r="1358" spans="1:3" x14ac:dyDescent="0.25">
      <c r="A1358" s="1"/>
      <c r="C1358" s="1"/>
    </row>
    <row r="1359" spans="1:3" x14ac:dyDescent="0.25">
      <c r="A1359" s="1"/>
      <c r="C1359" s="1"/>
    </row>
    <row r="1360" spans="1:3" x14ac:dyDescent="0.25">
      <c r="A1360" s="1"/>
      <c r="C1360" s="1"/>
    </row>
    <row r="1361" spans="1:3" x14ac:dyDescent="0.25">
      <c r="A1361" s="1"/>
      <c r="C1361" s="1"/>
    </row>
    <row r="1362" spans="1:3" x14ac:dyDescent="0.25">
      <c r="A1362" s="1"/>
      <c r="C1362" s="1"/>
    </row>
    <row r="1363" spans="1:3" x14ac:dyDescent="0.25">
      <c r="A1363" s="1"/>
      <c r="C1363" s="1"/>
    </row>
    <row r="1364" spans="1:3" x14ac:dyDescent="0.25">
      <c r="A1364" s="1"/>
      <c r="C1364" s="1"/>
    </row>
    <row r="1365" spans="1:3" x14ac:dyDescent="0.25">
      <c r="A1365" s="1"/>
      <c r="C1365" s="1"/>
    </row>
    <row r="1366" spans="1:3" x14ac:dyDescent="0.25">
      <c r="A1366" s="1"/>
      <c r="C1366" s="1"/>
    </row>
    <row r="1367" spans="1:3" x14ac:dyDescent="0.25">
      <c r="A1367" s="1"/>
      <c r="C1367" s="1"/>
    </row>
    <row r="1368" spans="1:3" x14ac:dyDescent="0.25">
      <c r="A1368" s="1"/>
      <c r="C1368" s="1"/>
    </row>
    <row r="1369" spans="1:3" x14ac:dyDescent="0.25">
      <c r="A1369" s="1"/>
      <c r="C1369" s="1"/>
    </row>
    <row r="1370" spans="1:3" x14ac:dyDescent="0.25">
      <c r="A1370" s="1"/>
      <c r="C1370" s="1"/>
    </row>
    <row r="1371" spans="1:3" x14ac:dyDescent="0.25">
      <c r="A1371" s="1"/>
      <c r="C1371" s="1"/>
    </row>
    <row r="1372" spans="1:3" x14ac:dyDescent="0.25">
      <c r="A1372" s="1"/>
      <c r="C1372" s="1"/>
    </row>
    <row r="1373" spans="1:3" x14ac:dyDescent="0.25">
      <c r="A1373" s="1"/>
      <c r="C1373" s="1"/>
    </row>
    <row r="1374" spans="1:3" x14ac:dyDescent="0.25">
      <c r="A1374" s="1"/>
      <c r="C1374" s="1"/>
    </row>
    <row r="1375" spans="1:3" x14ac:dyDescent="0.25">
      <c r="A1375" s="1"/>
      <c r="C1375" s="1"/>
    </row>
    <row r="1376" spans="1:3" x14ac:dyDescent="0.25">
      <c r="A1376" s="1"/>
      <c r="C1376" s="1"/>
    </row>
    <row r="1377" spans="1:3" x14ac:dyDescent="0.25">
      <c r="A1377" s="1"/>
      <c r="C1377" s="1"/>
    </row>
    <row r="1378" spans="1:3" x14ac:dyDescent="0.25">
      <c r="A1378" s="1"/>
      <c r="C1378" s="1"/>
    </row>
    <row r="1379" spans="1:3" x14ac:dyDescent="0.25">
      <c r="A1379" s="1"/>
      <c r="C1379" s="1"/>
    </row>
    <row r="1380" spans="1:3" x14ac:dyDescent="0.25">
      <c r="A1380" s="1"/>
      <c r="C1380" s="1"/>
    </row>
    <row r="1381" spans="1:3" x14ac:dyDescent="0.25">
      <c r="A1381" s="1"/>
      <c r="C1381" s="1"/>
    </row>
    <row r="1382" spans="1:3" x14ac:dyDescent="0.25">
      <c r="A1382" s="1"/>
      <c r="C1382" s="1"/>
    </row>
    <row r="1383" spans="1:3" x14ac:dyDescent="0.25">
      <c r="A1383" s="1"/>
      <c r="C1383" s="1"/>
    </row>
    <row r="1384" spans="1:3" x14ac:dyDescent="0.25">
      <c r="A1384" s="1"/>
      <c r="C1384" s="1"/>
    </row>
    <row r="1385" spans="1:3" x14ac:dyDescent="0.25">
      <c r="A1385" s="1"/>
      <c r="C1385" s="1"/>
    </row>
    <row r="1386" spans="1:3" x14ac:dyDescent="0.25">
      <c r="A1386" s="1"/>
      <c r="C1386" s="1"/>
    </row>
    <row r="1387" spans="1:3" x14ac:dyDescent="0.25">
      <c r="A1387" s="1"/>
      <c r="C1387" s="1"/>
    </row>
    <row r="1388" spans="1:3" x14ac:dyDescent="0.25">
      <c r="A1388" s="1"/>
      <c r="C1388" s="1"/>
    </row>
    <row r="1389" spans="1:3" x14ac:dyDescent="0.25">
      <c r="A1389" s="1"/>
      <c r="C1389" s="1"/>
    </row>
    <row r="1390" spans="1:3" x14ac:dyDescent="0.25">
      <c r="A1390" s="1"/>
      <c r="C1390" s="1"/>
    </row>
    <row r="1391" spans="1:3" x14ac:dyDescent="0.25">
      <c r="A1391" s="1"/>
      <c r="C1391" s="1"/>
    </row>
    <row r="1392" spans="1:3" x14ac:dyDescent="0.25">
      <c r="A1392" s="1"/>
      <c r="C1392" s="2"/>
    </row>
    <row r="1393" spans="1:3" x14ac:dyDescent="0.25">
      <c r="A1393" s="1"/>
      <c r="C1393" s="1"/>
    </row>
    <row r="1394" spans="1:3" x14ac:dyDescent="0.25">
      <c r="A1394" s="1"/>
      <c r="C1394" s="1"/>
    </row>
    <row r="1395" spans="1:3" x14ac:dyDescent="0.25">
      <c r="A1395" s="1"/>
      <c r="C1395" s="1"/>
    </row>
    <row r="1396" spans="1:3" x14ac:dyDescent="0.25">
      <c r="A1396" s="1"/>
      <c r="C1396" s="1"/>
    </row>
    <row r="1397" spans="1:3" x14ac:dyDescent="0.25">
      <c r="A1397" s="1"/>
      <c r="C1397" s="1"/>
    </row>
    <row r="1398" spans="1:3" x14ac:dyDescent="0.25">
      <c r="A1398" s="1"/>
      <c r="C1398" s="1"/>
    </row>
    <row r="1399" spans="1:3" x14ac:dyDescent="0.25">
      <c r="A1399" s="1"/>
      <c r="C1399" s="1"/>
    </row>
    <row r="1400" spans="1:3" x14ac:dyDescent="0.25">
      <c r="A1400" s="1"/>
      <c r="C1400" s="1"/>
    </row>
    <row r="1401" spans="1:3" x14ac:dyDescent="0.25">
      <c r="A1401" s="1"/>
      <c r="C1401" s="1"/>
    </row>
    <row r="1402" spans="1:3" x14ac:dyDescent="0.25">
      <c r="A1402" s="1"/>
      <c r="C1402" s="1"/>
    </row>
    <row r="1403" spans="1:3" x14ac:dyDescent="0.25">
      <c r="A1403" s="1"/>
      <c r="C1403" s="1"/>
    </row>
    <row r="1404" spans="1:3" x14ac:dyDescent="0.25">
      <c r="A1404" s="1"/>
      <c r="C1404" s="1"/>
    </row>
    <row r="1405" spans="1:3" x14ac:dyDescent="0.25">
      <c r="A1405" s="1"/>
      <c r="C1405" s="1"/>
    </row>
    <row r="1406" spans="1:3" x14ac:dyDescent="0.25">
      <c r="A1406" s="1"/>
      <c r="C1406" s="1"/>
    </row>
    <row r="1407" spans="1:3" x14ac:dyDescent="0.25">
      <c r="A1407" s="1"/>
      <c r="C1407" s="1"/>
    </row>
    <row r="1408" spans="1:3" x14ac:dyDescent="0.25">
      <c r="A1408" s="1"/>
      <c r="C1408" s="1"/>
    </row>
    <row r="1409" spans="1:3" x14ac:dyDescent="0.25">
      <c r="A1409" s="1"/>
      <c r="C1409" s="1"/>
    </row>
    <row r="1410" spans="1:3" x14ac:dyDescent="0.25">
      <c r="A1410" s="1"/>
      <c r="C1410" s="1"/>
    </row>
    <row r="1411" spans="1:3" x14ac:dyDescent="0.25">
      <c r="A1411" s="1"/>
      <c r="C1411" s="1"/>
    </row>
    <row r="1412" spans="1:3" x14ac:dyDescent="0.25">
      <c r="A1412" s="1"/>
      <c r="C1412" s="1"/>
    </row>
    <row r="1413" spans="1:3" x14ac:dyDescent="0.25">
      <c r="A1413" s="1"/>
      <c r="C1413" s="1"/>
    </row>
    <row r="1414" spans="1:3" x14ac:dyDescent="0.25">
      <c r="A1414" s="1"/>
      <c r="C1414" s="1"/>
    </row>
    <row r="1415" spans="1:3" x14ac:dyDescent="0.25">
      <c r="A1415" s="1"/>
      <c r="C1415" s="1"/>
    </row>
    <row r="1416" spans="1:3" x14ac:dyDescent="0.25">
      <c r="A1416" s="1"/>
      <c r="C1416" s="1"/>
    </row>
    <row r="1417" spans="1:3" x14ac:dyDescent="0.25">
      <c r="A1417" s="1"/>
      <c r="C1417" s="1"/>
    </row>
    <row r="1418" spans="1:3" x14ac:dyDescent="0.25">
      <c r="A1418" s="1"/>
      <c r="C1418" s="1"/>
    </row>
    <row r="1419" spans="1:3" x14ac:dyDescent="0.25">
      <c r="A1419" s="1"/>
      <c r="C1419" s="1"/>
    </row>
    <row r="1420" spans="1:3" x14ac:dyDescent="0.25">
      <c r="A1420" s="1"/>
      <c r="C1420" s="1"/>
    </row>
    <row r="1421" spans="1:3" x14ac:dyDescent="0.25">
      <c r="A1421" s="1"/>
      <c r="C1421" s="1"/>
    </row>
    <row r="1422" spans="1:3" x14ac:dyDescent="0.25">
      <c r="A1422" s="1"/>
      <c r="C1422" s="1"/>
    </row>
    <row r="1423" spans="1:3" x14ac:dyDescent="0.25">
      <c r="A1423" s="1"/>
      <c r="C1423" s="1"/>
    </row>
    <row r="1424" spans="1:3" x14ac:dyDescent="0.25">
      <c r="A1424" s="1"/>
      <c r="C1424" s="1"/>
    </row>
    <row r="1425" spans="1:3" x14ac:dyDescent="0.25">
      <c r="A1425" s="1"/>
      <c r="C1425" s="1"/>
    </row>
    <row r="1426" spans="1:3" x14ac:dyDescent="0.25">
      <c r="A1426" s="1"/>
      <c r="C1426" s="1"/>
    </row>
    <row r="1427" spans="1:3" x14ac:dyDescent="0.25">
      <c r="A1427" s="1"/>
      <c r="C1427" s="1"/>
    </row>
    <row r="1428" spans="1:3" x14ac:dyDescent="0.25">
      <c r="A1428" s="1"/>
      <c r="C1428" s="1"/>
    </row>
    <row r="1429" spans="1:3" x14ac:dyDescent="0.25">
      <c r="A1429" s="1"/>
      <c r="C1429" s="1"/>
    </row>
    <row r="1430" spans="1:3" x14ac:dyDescent="0.25">
      <c r="A1430" s="1"/>
      <c r="C1430" s="1"/>
    </row>
    <row r="1431" spans="1:3" x14ac:dyDescent="0.25">
      <c r="A1431" s="1"/>
      <c r="C1431" s="1"/>
    </row>
    <row r="1432" spans="1:3" x14ac:dyDescent="0.25">
      <c r="A1432" s="1"/>
      <c r="C1432" s="1"/>
    </row>
    <row r="1433" spans="1:3" x14ac:dyDescent="0.25">
      <c r="A1433" s="1"/>
      <c r="C1433" s="1"/>
    </row>
    <row r="1434" spans="1:3" x14ac:dyDescent="0.25">
      <c r="A1434" s="1"/>
      <c r="C1434" s="1"/>
    </row>
    <row r="1435" spans="1:3" x14ac:dyDescent="0.25">
      <c r="A1435" s="1"/>
      <c r="C1435" s="1"/>
    </row>
    <row r="1436" spans="1:3" x14ac:dyDescent="0.25">
      <c r="A1436" s="1"/>
      <c r="C1436" s="1"/>
    </row>
    <row r="1437" spans="1:3" x14ac:dyDescent="0.25">
      <c r="A1437" s="1"/>
      <c r="C1437" s="1"/>
    </row>
    <row r="1438" spans="1:3" x14ac:dyDescent="0.25">
      <c r="A1438" s="1"/>
      <c r="C1438" s="1"/>
    </row>
    <row r="1439" spans="1:3" x14ac:dyDescent="0.25">
      <c r="A1439" s="1"/>
      <c r="C1439" s="1"/>
    </row>
    <row r="1440" spans="1:3" x14ac:dyDescent="0.25">
      <c r="A1440" s="1"/>
      <c r="C1440" s="1"/>
    </row>
    <row r="1441" spans="1:3" x14ac:dyDescent="0.25">
      <c r="A1441" s="1"/>
      <c r="C1441" s="1"/>
    </row>
    <row r="1442" spans="1:3" x14ac:dyDescent="0.25">
      <c r="A1442" s="1"/>
      <c r="C1442" s="1"/>
    </row>
    <row r="1443" spans="1:3" x14ac:dyDescent="0.25">
      <c r="A1443" s="1"/>
      <c r="C1443" s="1"/>
    </row>
    <row r="1444" spans="1:3" x14ac:dyDescent="0.25">
      <c r="A1444" s="1"/>
      <c r="C1444" s="1"/>
    </row>
    <row r="1445" spans="1:3" x14ac:dyDescent="0.25">
      <c r="A1445" s="1"/>
      <c r="C1445" s="1"/>
    </row>
    <row r="1446" spans="1:3" x14ac:dyDescent="0.25">
      <c r="A1446" s="1"/>
      <c r="C1446" s="1"/>
    </row>
    <row r="1447" spans="1:3" x14ac:dyDescent="0.25">
      <c r="A1447" s="1"/>
      <c r="C1447" s="1"/>
    </row>
    <row r="1448" spans="1:3" x14ac:dyDescent="0.25">
      <c r="A1448" s="1"/>
      <c r="C1448" s="1"/>
    </row>
    <row r="1449" spans="1:3" x14ac:dyDescent="0.25">
      <c r="A1449" s="1"/>
      <c r="C1449" s="1"/>
    </row>
    <row r="1450" spans="1:3" x14ac:dyDescent="0.25">
      <c r="A1450" s="1"/>
      <c r="C1450" s="1"/>
    </row>
    <row r="1451" spans="1:3" x14ac:dyDescent="0.25">
      <c r="A1451" s="1"/>
      <c r="C1451" s="1"/>
    </row>
    <row r="1452" spans="1:3" x14ac:dyDescent="0.25">
      <c r="A1452" s="1"/>
      <c r="C1452" s="1"/>
    </row>
    <row r="1453" spans="1:3" x14ac:dyDescent="0.25">
      <c r="A1453" s="1"/>
      <c r="C1453" s="1"/>
    </row>
    <row r="1454" spans="1:3" x14ac:dyDescent="0.25">
      <c r="A1454" s="1"/>
      <c r="C1454" s="1"/>
    </row>
    <row r="1455" spans="1:3" x14ac:dyDescent="0.25">
      <c r="A1455" s="1"/>
      <c r="C1455" s="1"/>
    </row>
    <row r="1456" spans="1:3" x14ac:dyDescent="0.25">
      <c r="A1456" s="1"/>
      <c r="C1456" s="1"/>
    </row>
    <row r="1457" spans="1:3" x14ac:dyDescent="0.25">
      <c r="A1457" s="1"/>
      <c r="C1457" s="1"/>
    </row>
    <row r="1458" spans="1:3" x14ac:dyDescent="0.25">
      <c r="A1458" s="1"/>
      <c r="C1458" s="1"/>
    </row>
    <row r="1459" spans="1:3" x14ac:dyDescent="0.25">
      <c r="A1459" s="1"/>
      <c r="C1459" s="1"/>
    </row>
    <row r="1460" spans="1:3" x14ac:dyDescent="0.25">
      <c r="A1460" s="1"/>
      <c r="C1460" s="1"/>
    </row>
    <row r="1461" spans="1:3" x14ac:dyDescent="0.25">
      <c r="A1461" s="1"/>
      <c r="C1461" s="1"/>
    </row>
    <row r="1462" spans="1:3" x14ac:dyDescent="0.25">
      <c r="A1462" s="1"/>
      <c r="C1462" s="1"/>
    </row>
    <row r="1463" spans="1:3" x14ac:dyDescent="0.25">
      <c r="A1463" s="1"/>
      <c r="C1463" s="1"/>
    </row>
    <row r="1464" spans="1:3" x14ac:dyDescent="0.25">
      <c r="A1464" s="1"/>
      <c r="C1464" s="1"/>
    </row>
    <row r="1465" spans="1:3" x14ac:dyDescent="0.25">
      <c r="A1465" s="1"/>
      <c r="C1465" s="1"/>
    </row>
    <row r="1466" spans="1:3" x14ac:dyDescent="0.25">
      <c r="A1466" s="1"/>
      <c r="C1466" s="1"/>
    </row>
    <row r="1467" spans="1:3" x14ac:dyDescent="0.25">
      <c r="A1467" s="1"/>
      <c r="C1467" s="1"/>
    </row>
    <row r="1468" spans="1:3" x14ac:dyDescent="0.25">
      <c r="A1468" s="1"/>
      <c r="C1468" s="1"/>
    </row>
    <row r="1469" spans="1:3" x14ac:dyDescent="0.25">
      <c r="A1469" s="1"/>
      <c r="C1469" s="1"/>
    </row>
    <row r="1470" spans="1:3" x14ac:dyDescent="0.25">
      <c r="A1470" s="1"/>
      <c r="C1470" s="1"/>
    </row>
    <row r="1471" spans="1:3" x14ac:dyDescent="0.25">
      <c r="A1471" s="1"/>
      <c r="C1471" s="1"/>
    </row>
    <row r="1472" spans="1:3" x14ac:dyDescent="0.25">
      <c r="A1472" s="1"/>
      <c r="C1472" s="1"/>
    </row>
    <row r="1473" spans="1:3" x14ac:dyDescent="0.25">
      <c r="A1473" s="1"/>
      <c r="C1473" s="1"/>
    </row>
    <row r="1474" spans="1:3" x14ac:dyDescent="0.25">
      <c r="A1474" s="1"/>
      <c r="C1474" s="1"/>
    </row>
    <row r="1475" spans="1:3" x14ac:dyDescent="0.25">
      <c r="A1475" s="1"/>
      <c r="C1475" s="1"/>
    </row>
    <row r="1476" spans="1:3" x14ac:dyDescent="0.25">
      <c r="A1476" s="1"/>
      <c r="C1476" s="1"/>
    </row>
    <row r="1477" spans="1:3" x14ac:dyDescent="0.25">
      <c r="A1477" s="1"/>
      <c r="C1477" s="1"/>
    </row>
    <row r="1478" spans="1:3" x14ac:dyDescent="0.25">
      <c r="A1478" s="1"/>
      <c r="C1478" s="1"/>
    </row>
    <row r="1479" spans="1:3" x14ac:dyDescent="0.25">
      <c r="A1479" s="1"/>
      <c r="C1479" s="1"/>
    </row>
    <row r="1480" spans="1:3" x14ac:dyDescent="0.25">
      <c r="A1480" s="1"/>
      <c r="C1480" s="1"/>
    </row>
    <row r="1481" spans="1:3" x14ac:dyDescent="0.25">
      <c r="A1481" s="1"/>
      <c r="C1481" s="1"/>
    </row>
    <row r="1482" spans="1:3" x14ac:dyDescent="0.25">
      <c r="A1482" s="1"/>
      <c r="C1482" s="1"/>
    </row>
    <row r="1483" spans="1:3" x14ac:dyDescent="0.25">
      <c r="A1483" s="1"/>
      <c r="C1483" s="1"/>
    </row>
    <row r="1484" spans="1:3" x14ac:dyDescent="0.25">
      <c r="A1484" s="1"/>
      <c r="C1484" s="1"/>
    </row>
    <row r="1485" spans="1:3" x14ac:dyDescent="0.25">
      <c r="A1485" s="1"/>
      <c r="C1485" s="1"/>
    </row>
    <row r="1486" spans="1:3" x14ac:dyDescent="0.25">
      <c r="A1486" s="1"/>
      <c r="C1486" s="1"/>
    </row>
    <row r="1487" spans="1:3" x14ac:dyDescent="0.25">
      <c r="A1487" s="1"/>
      <c r="C1487" s="1"/>
    </row>
    <row r="1488" spans="1:3" x14ac:dyDescent="0.25">
      <c r="A1488" s="1"/>
      <c r="C1488" s="1"/>
    </row>
    <row r="1489" spans="1:3" x14ac:dyDescent="0.25">
      <c r="A1489" s="1"/>
      <c r="C1489" s="1"/>
    </row>
    <row r="1490" spans="1:3" x14ac:dyDescent="0.25">
      <c r="A1490" s="1"/>
      <c r="C1490" s="1"/>
    </row>
    <row r="1491" spans="1:3" x14ac:dyDescent="0.25">
      <c r="A1491" s="1"/>
      <c r="C1491" s="1"/>
    </row>
    <row r="1492" spans="1:3" x14ac:dyDescent="0.25">
      <c r="A1492" s="1"/>
      <c r="C1492" s="1"/>
    </row>
    <row r="1493" spans="1:3" x14ac:dyDescent="0.25">
      <c r="A1493" s="1"/>
      <c r="C1493" s="1"/>
    </row>
    <row r="1494" spans="1:3" x14ac:dyDescent="0.25">
      <c r="A1494" s="1"/>
      <c r="C1494" s="1"/>
    </row>
    <row r="1495" spans="1:3" x14ac:dyDescent="0.25">
      <c r="A1495" s="1"/>
      <c r="C1495" s="1"/>
    </row>
    <row r="1496" spans="1:3" x14ac:dyDescent="0.25">
      <c r="A1496" s="1"/>
      <c r="C1496" s="1"/>
    </row>
    <row r="1497" spans="1:3" x14ac:dyDescent="0.25">
      <c r="A1497" s="1"/>
      <c r="C1497" s="1"/>
    </row>
    <row r="1498" spans="1:3" x14ac:dyDescent="0.25">
      <c r="A1498" s="1"/>
      <c r="C1498" s="1"/>
    </row>
    <row r="1499" spans="1:3" x14ac:dyDescent="0.25">
      <c r="A1499" s="1"/>
      <c r="C1499" s="1"/>
    </row>
    <row r="1500" spans="1:3" x14ac:dyDescent="0.25">
      <c r="A1500" s="1"/>
      <c r="C1500" s="1"/>
    </row>
    <row r="1501" spans="1:3" x14ac:dyDescent="0.25">
      <c r="A1501" s="1"/>
      <c r="C1501" s="1"/>
    </row>
    <row r="1502" spans="1:3" x14ac:dyDescent="0.25">
      <c r="A1502" s="1"/>
      <c r="C1502" s="1"/>
    </row>
    <row r="1503" spans="1:3" x14ac:dyDescent="0.25">
      <c r="A1503" s="1"/>
      <c r="C1503" s="1"/>
    </row>
    <row r="1504" spans="1:3" x14ac:dyDescent="0.25">
      <c r="A1504" s="1"/>
      <c r="C1504" s="1"/>
    </row>
    <row r="1505" spans="1:3" x14ac:dyDescent="0.25">
      <c r="A1505" s="1"/>
      <c r="C1505" s="1"/>
    </row>
    <row r="1506" spans="1:3" x14ac:dyDescent="0.25">
      <c r="A1506" s="1"/>
      <c r="C1506" s="1"/>
    </row>
    <row r="1507" spans="1:3" x14ac:dyDescent="0.25">
      <c r="A1507" s="1"/>
      <c r="C1507" s="1"/>
    </row>
    <row r="1508" spans="1:3" x14ac:dyDescent="0.25">
      <c r="A1508" s="1"/>
      <c r="C1508" s="1"/>
    </row>
    <row r="1509" spans="1:3" x14ac:dyDescent="0.25">
      <c r="A1509" s="1"/>
      <c r="C1509" s="1"/>
    </row>
    <row r="1510" spans="1:3" x14ac:dyDescent="0.25">
      <c r="A1510" s="1"/>
      <c r="C1510" s="1"/>
    </row>
    <row r="1511" spans="1:3" x14ac:dyDescent="0.25">
      <c r="A1511" s="1"/>
      <c r="C1511" s="1"/>
    </row>
    <row r="1512" spans="1:3" x14ac:dyDescent="0.25">
      <c r="A1512" s="1"/>
      <c r="C1512" s="1"/>
    </row>
    <row r="1513" spans="1:3" x14ac:dyDescent="0.25">
      <c r="A1513" s="1"/>
      <c r="C1513" s="1"/>
    </row>
    <row r="1514" spans="1:3" x14ac:dyDescent="0.25">
      <c r="A1514" s="1"/>
      <c r="C1514" s="1"/>
    </row>
    <row r="1515" spans="1:3" x14ac:dyDescent="0.25">
      <c r="A1515" s="1"/>
      <c r="C1515" s="1"/>
    </row>
    <row r="1516" spans="1:3" x14ac:dyDescent="0.25">
      <c r="A1516" s="1"/>
      <c r="C1516" s="1"/>
    </row>
    <row r="1517" spans="1:3" x14ac:dyDescent="0.25">
      <c r="A1517" s="1"/>
      <c r="C1517" s="1"/>
    </row>
    <row r="1518" spans="1:3" x14ac:dyDescent="0.25">
      <c r="A1518" s="1"/>
      <c r="C1518" s="1"/>
    </row>
    <row r="1519" spans="1:3" x14ac:dyDescent="0.25">
      <c r="A1519" s="1"/>
      <c r="C1519" s="1"/>
    </row>
    <row r="1520" spans="1:3" x14ac:dyDescent="0.25">
      <c r="A1520" s="1"/>
      <c r="C1520" s="1"/>
    </row>
    <row r="1521" spans="1:3" x14ac:dyDescent="0.25">
      <c r="A1521" s="1"/>
      <c r="C1521" s="1"/>
    </row>
    <row r="1522" spans="1:3" x14ac:dyDescent="0.25">
      <c r="A1522" s="1"/>
      <c r="C1522" s="1"/>
    </row>
    <row r="1523" spans="1:3" x14ac:dyDescent="0.25">
      <c r="A1523" s="1"/>
      <c r="C1523" s="1"/>
    </row>
    <row r="1524" spans="1:3" x14ac:dyDescent="0.25">
      <c r="A1524" s="1"/>
      <c r="C1524" s="1"/>
    </row>
    <row r="1525" spans="1:3" x14ac:dyDescent="0.25">
      <c r="A1525" s="1"/>
      <c r="C1525" s="1"/>
    </row>
    <row r="1526" spans="1:3" x14ac:dyDescent="0.25">
      <c r="A1526" s="1"/>
      <c r="C1526" s="1"/>
    </row>
    <row r="1527" spans="1:3" x14ac:dyDescent="0.25">
      <c r="A1527" s="1"/>
      <c r="C1527" s="1"/>
    </row>
    <row r="1528" spans="1:3" x14ac:dyDescent="0.25">
      <c r="A1528" s="1"/>
      <c r="C1528" s="1"/>
    </row>
    <row r="1529" spans="1:3" x14ac:dyDescent="0.25">
      <c r="A1529" s="1"/>
      <c r="C1529" s="1"/>
    </row>
    <row r="1530" spans="1:3" x14ac:dyDescent="0.25">
      <c r="A1530" s="1"/>
      <c r="C1530" s="1"/>
    </row>
    <row r="1531" spans="1:3" x14ac:dyDescent="0.25">
      <c r="A1531" s="1"/>
      <c r="C1531" s="1"/>
    </row>
    <row r="1532" spans="1:3" x14ac:dyDescent="0.25">
      <c r="A1532" s="1"/>
      <c r="C1532" s="1"/>
    </row>
    <row r="1533" spans="1:3" x14ac:dyDescent="0.25">
      <c r="A1533" s="1"/>
      <c r="C1533" s="1"/>
    </row>
    <row r="1534" spans="1:3" x14ac:dyDescent="0.25">
      <c r="A1534" s="1"/>
      <c r="C1534" s="1"/>
    </row>
    <row r="1535" spans="1:3" x14ac:dyDescent="0.25">
      <c r="A1535" s="1"/>
      <c r="C1535" s="1"/>
    </row>
    <row r="1536" spans="1:3" x14ac:dyDescent="0.25">
      <c r="A1536" s="1"/>
      <c r="C1536" s="1"/>
    </row>
    <row r="1537" spans="1:3" x14ac:dyDescent="0.25">
      <c r="A1537" s="1"/>
      <c r="C1537" s="1"/>
    </row>
    <row r="1538" spans="1:3" x14ac:dyDescent="0.25">
      <c r="A1538" s="1"/>
      <c r="C1538" s="1"/>
    </row>
    <row r="1539" spans="1:3" x14ac:dyDescent="0.25">
      <c r="A1539" s="1"/>
      <c r="C1539" s="1"/>
    </row>
    <row r="1540" spans="1:3" x14ac:dyDescent="0.25">
      <c r="A1540" s="1"/>
      <c r="C1540" s="1"/>
    </row>
    <row r="1541" spans="1:3" x14ac:dyDescent="0.25">
      <c r="A1541" s="1"/>
      <c r="C1541" s="1"/>
    </row>
    <row r="1542" spans="1:3" x14ac:dyDescent="0.25">
      <c r="A1542" s="1"/>
      <c r="C1542" s="1"/>
    </row>
    <row r="1543" spans="1:3" x14ac:dyDescent="0.25">
      <c r="A1543" s="1"/>
      <c r="C1543" s="1"/>
    </row>
    <row r="1544" spans="1:3" x14ac:dyDescent="0.25">
      <c r="A1544" s="1"/>
      <c r="C1544" s="1"/>
    </row>
    <row r="1545" spans="1:3" x14ac:dyDescent="0.25">
      <c r="A1545" s="1"/>
      <c r="C1545" s="1"/>
    </row>
    <row r="1546" spans="1:3" x14ac:dyDescent="0.25">
      <c r="A1546" s="1"/>
      <c r="C1546" s="1"/>
    </row>
    <row r="1547" spans="1:3" x14ac:dyDescent="0.25">
      <c r="A1547" s="1"/>
      <c r="C1547" s="1"/>
    </row>
    <row r="1548" spans="1:3" x14ac:dyDescent="0.25">
      <c r="A1548" s="1"/>
      <c r="C1548" s="1"/>
    </row>
    <row r="1549" spans="1:3" x14ac:dyDescent="0.25">
      <c r="A1549" s="1"/>
      <c r="C1549" s="1"/>
    </row>
    <row r="1550" spans="1:3" x14ac:dyDescent="0.25">
      <c r="A1550" s="1"/>
      <c r="C1550" s="1"/>
    </row>
    <row r="1551" spans="1:3" x14ac:dyDescent="0.25">
      <c r="A1551" s="1"/>
      <c r="C1551" s="1"/>
    </row>
    <row r="1552" spans="1:3" x14ac:dyDescent="0.25">
      <c r="A1552" s="1"/>
      <c r="C1552" s="1"/>
    </row>
    <row r="1553" spans="1:3" x14ac:dyDescent="0.25">
      <c r="A1553" s="1"/>
      <c r="C1553" s="1"/>
    </row>
    <row r="1554" spans="1:3" x14ac:dyDescent="0.25">
      <c r="A1554" s="1"/>
      <c r="C1554" s="1"/>
    </row>
    <row r="1555" spans="1:3" x14ac:dyDescent="0.25">
      <c r="A1555" s="1"/>
      <c r="C1555" s="1"/>
    </row>
    <row r="1556" spans="1:3" x14ac:dyDescent="0.25">
      <c r="A1556" s="1"/>
      <c r="C1556" s="1"/>
    </row>
    <row r="1557" spans="1:3" x14ac:dyDescent="0.25">
      <c r="A1557" s="1"/>
      <c r="C1557" s="1"/>
    </row>
    <row r="1558" spans="1:3" x14ac:dyDescent="0.25">
      <c r="A1558" s="1"/>
      <c r="C1558" s="1"/>
    </row>
    <row r="1559" spans="1:3" x14ac:dyDescent="0.25">
      <c r="A1559" s="1"/>
      <c r="C1559" s="1"/>
    </row>
    <row r="1560" spans="1:3" x14ac:dyDescent="0.25">
      <c r="A1560" s="1"/>
      <c r="C1560" s="1"/>
    </row>
    <row r="1561" spans="1:3" x14ac:dyDescent="0.25">
      <c r="A1561" s="1"/>
      <c r="C1561" s="1"/>
    </row>
    <row r="1562" spans="1:3" x14ac:dyDescent="0.25">
      <c r="A1562" s="1"/>
      <c r="C1562" s="1"/>
    </row>
    <row r="1563" spans="1:3" x14ac:dyDescent="0.25">
      <c r="A1563" s="1"/>
      <c r="C1563" s="1"/>
    </row>
    <row r="1564" spans="1:3" x14ac:dyDescent="0.25">
      <c r="A1564" s="1"/>
      <c r="C1564" s="1"/>
    </row>
    <row r="1565" spans="1:3" x14ac:dyDescent="0.25">
      <c r="A1565" s="1"/>
      <c r="C1565" s="1"/>
    </row>
    <row r="1566" spans="1:3" x14ac:dyDescent="0.25">
      <c r="A1566" s="1"/>
      <c r="C1566" s="1"/>
    </row>
    <row r="1567" spans="1:3" x14ac:dyDescent="0.25">
      <c r="A1567" s="1"/>
      <c r="C1567" s="1"/>
    </row>
    <row r="1568" spans="1:3" x14ac:dyDescent="0.25">
      <c r="A1568" s="1"/>
      <c r="C1568" s="1"/>
    </row>
    <row r="1569" spans="1:3" x14ac:dyDescent="0.25">
      <c r="A1569" s="1"/>
      <c r="C1569" s="1"/>
    </row>
    <row r="1570" spans="1:3" x14ac:dyDescent="0.25">
      <c r="A1570" s="1"/>
      <c r="C1570" s="1"/>
    </row>
    <row r="1571" spans="1:3" x14ac:dyDescent="0.25">
      <c r="A1571" s="1"/>
      <c r="C1571" s="1"/>
    </row>
    <row r="1572" spans="1:3" x14ac:dyDescent="0.25">
      <c r="A1572" s="1"/>
      <c r="C1572" s="1"/>
    </row>
    <row r="1573" spans="1:3" x14ac:dyDescent="0.25">
      <c r="A1573" s="1"/>
      <c r="C1573" s="1"/>
    </row>
    <row r="1574" spans="1:3" x14ac:dyDescent="0.25">
      <c r="A1574" s="1"/>
      <c r="C1574" s="1"/>
    </row>
    <row r="1575" spans="1:3" x14ac:dyDescent="0.25">
      <c r="A1575" s="1"/>
      <c r="C1575" s="1"/>
    </row>
    <row r="1576" spans="1:3" x14ac:dyDescent="0.25">
      <c r="A1576" s="1"/>
      <c r="C1576" s="1"/>
    </row>
    <row r="1577" spans="1:3" x14ac:dyDescent="0.25">
      <c r="A1577" s="1"/>
      <c r="C1577" s="1"/>
    </row>
    <row r="1578" spans="1:3" x14ac:dyDescent="0.25">
      <c r="A1578" s="1"/>
      <c r="C1578" s="2"/>
    </row>
    <row r="1579" spans="1:3" x14ac:dyDescent="0.25">
      <c r="A1579" s="1"/>
      <c r="C1579" s="1"/>
    </row>
    <row r="1580" spans="1:3" x14ac:dyDescent="0.25">
      <c r="A1580" s="1"/>
      <c r="C1580" s="1"/>
    </row>
    <row r="1581" spans="1:3" x14ac:dyDescent="0.25">
      <c r="A1581" s="1"/>
      <c r="C1581" s="1"/>
    </row>
    <row r="1582" spans="1:3" x14ac:dyDescent="0.25">
      <c r="A1582" s="1"/>
      <c r="C1582" s="1"/>
    </row>
    <row r="1583" spans="1:3" x14ac:dyDescent="0.25">
      <c r="A1583" s="1"/>
      <c r="C1583" s="1"/>
    </row>
    <row r="1584" spans="1:3" x14ac:dyDescent="0.25">
      <c r="A1584" s="1"/>
      <c r="C1584" s="1"/>
    </row>
    <row r="1585" spans="1:3" x14ac:dyDescent="0.25">
      <c r="A1585" s="1"/>
      <c r="C1585" s="1"/>
    </row>
    <row r="1586" spans="1:3" x14ac:dyDescent="0.25">
      <c r="A1586" s="1"/>
      <c r="C1586" s="1"/>
    </row>
    <row r="1587" spans="1:3" x14ac:dyDescent="0.25">
      <c r="A1587" s="1"/>
      <c r="C1587" s="1"/>
    </row>
    <row r="1588" spans="1:3" x14ac:dyDescent="0.25">
      <c r="A1588" s="1"/>
      <c r="C1588" s="1"/>
    </row>
    <row r="1589" spans="1:3" x14ac:dyDescent="0.25">
      <c r="A1589" s="1"/>
      <c r="C1589" s="1"/>
    </row>
    <row r="1590" spans="1:3" x14ac:dyDescent="0.25">
      <c r="A1590" s="1"/>
      <c r="C1590" s="1"/>
    </row>
    <row r="1591" spans="1:3" x14ac:dyDescent="0.25">
      <c r="A1591" s="1"/>
      <c r="C1591" s="1"/>
    </row>
    <row r="1592" spans="1:3" x14ac:dyDescent="0.25">
      <c r="A1592" s="1"/>
      <c r="C1592" s="1"/>
    </row>
    <row r="1593" spans="1:3" x14ac:dyDescent="0.25">
      <c r="A1593" s="1"/>
      <c r="C1593" s="1"/>
    </row>
    <row r="1594" spans="1:3" x14ac:dyDescent="0.25">
      <c r="A1594" s="1"/>
      <c r="C1594" s="1"/>
    </row>
    <row r="1595" spans="1:3" x14ac:dyDescent="0.25">
      <c r="A1595" s="1"/>
      <c r="C1595" s="1"/>
    </row>
    <row r="1596" spans="1:3" x14ac:dyDescent="0.25">
      <c r="A1596" s="1"/>
      <c r="C1596" s="1"/>
    </row>
    <row r="1597" spans="1:3" x14ac:dyDescent="0.25">
      <c r="A1597" s="1"/>
      <c r="C1597" s="1"/>
    </row>
    <row r="1598" spans="1:3" x14ac:dyDescent="0.25">
      <c r="A1598" s="1"/>
      <c r="C1598" s="1"/>
    </row>
    <row r="1599" spans="1:3" x14ac:dyDescent="0.25">
      <c r="A1599" s="1"/>
      <c r="C1599" s="1"/>
    </row>
    <row r="1600" spans="1:3" x14ac:dyDescent="0.25">
      <c r="A1600" s="1"/>
      <c r="C1600" s="1"/>
    </row>
    <row r="1601" spans="1:3" x14ac:dyDescent="0.25">
      <c r="A1601" s="1"/>
      <c r="C1601" s="1"/>
    </row>
    <row r="1602" spans="1:3" x14ac:dyDescent="0.25">
      <c r="A1602" s="1"/>
      <c r="C1602" s="1"/>
    </row>
    <row r="1603" spans="1:3" x14ac:dyDescent="0.25">
      <c r="A1603" s="1"/>
      <c r="C1603" s="1"/>
    </row>
    <row r="1604" spans="1:3" x14ac:dyDescent="0.25">
      <c r="A1604" s="1"/>
      <c r="C1604" s="1"/>
    </row>
    <row r="1605" spans="1:3" x14ac:dyDescent="0.25">
      <c r="A1605" s="1"/>
      <c r="C1605" s="1"/>
    </row>
    <row r="1606" spans="1:3" x14ac:dyDescent="0.25">
      <c r="A1606" s="1"/>
      <c r="C1606" s="1"/>
    </row>
    <row r="1607" spans="1:3" x14ac:dyDescent="0.25">
      <c r="A1607" s="1"/>
      <c r="C1607" s="1"/>
    </row>
    <row r="1608" spans="1:3" x14ac:dyDescent="0.25">
      <c r="A1608" s="1"/>
      <c r="C1608" s="1"/>
    </row>
    <row r="1609" spans="1:3" x14ac:dyDescent="0.25">
      <c r="A1609" s="1"/>
      <c r="C1609" s="1"/>
    </row>
    <row r="1610" spans="1:3" x14ac:dyDescent="0.25">
      <c r="A1610" s="1"/>
      <c r="C1610" s="1"/>
    </row>
    <row r="1611" spans="1:3" x14ac:dyDescent="0.25">
      <c r="A1611" s="1"/>
      <c r="C1611" s="1"/>
    </row>
    <row r="1612" spans="1:3" x14ac:dyDescent="0.25">
      <c r="A1612" s="1"/>
      <c r="C1612" s="1"/>
    </row>
    <row r="1613" spans="1:3" x14ac:dyDescent="0.25">
      <c r="A1613" s="1"/>
      <c r="C1613" s="1"/>
    </row>
    <row r="1614" spans="1:3" x14ac:dyDescent="0.25">
      <c r="A1614" s="1"/>
      <c r="C1614" s="1"/>
    </row>
    <row r="1615" spans="1:3" x14ac:dyDescent="0.25">
      <c r="A1615" s="1"/>
      <c r="C1615" s="1"/>
    </row>
    <row r="1616" spans="1:3" x14ac:dyDescent="0.25">
      <c r="A1616" s="1"/>
      <c r="C1616" s="1"/>
    </row>
    <row r="1617" spans="1:3" x14ac:dyDescent="0.25">
      <c r="A1617" s="1"/>
      <c r="C1617" s="1"/>
    </row>
    <row r="1618" spans="1:3" x14ac:dyDescent="0.25">
      <c r="A1618" s="1"/>
      <c r="C1618" s="1"/>
    </row>
    <row r="1619" spans="1:3" x14ac:dyDescent="0.25">
      <c r="A1619" s="1"/>
      <c r="C1619" s="1"/>
    </row>
    <row r="1620" spans="1:3" x14ac:dyDescent="0.25">
      <c r="A1620" s="1"/>
      <c r="C1620" s="1"/>
    </row>
    <row r="1621" spans="1:3" x14ac:dyDescent="0.25">
      <c r="A1621" s="1"/>
      <c r="C1621" s="1"/>
    </row>
    <row r="1622" spans="1:3" x14ac:dyDescent="0.25">
      <c r="A1622" s="1"/>
      <c r="C1622" s="1"/>
    </row>
    <row r="1623" spans="1:3" x14ac:dyDescent="0.25">
      <c r="A1623" s="1"/>
      <c r="C1623" s="1"/>
    </row>
    <row r="1624" spans="1:3" x14ac:dyDescent="0.25">
      <c r="A1624" s="1"/>
      <c r="C1624" s="1"/>
    </row>
    <row r="1625" spans="1:3" x14ac:dyDescent="0.25">
      <c r="A1625" s="1"/>
      <c r="C1625" s="1"/>
    </row>
    <row r="1626" spans="1:3" x14ac:dyDescent="0.25">
      <c r="A1626" s="1"/>
      <c r="C1626" s="1"/>
    </row>
    <row r="1627" spans="1:3" x14ac:dyDescent="0.25">
      <c r="A1627" s="1"/>
      <c r="C1627" s="1"/>
    </row>
    <row r="1628" spans="1:3" x14ac:dyDescent="0.25">
      <c r="A1628" s="1"/>
      <c r="C1628" s="1"/>
    </row>
    <row r="1629" spans="1:3" x14ac:dyDescent="0.25">
      <c r="A1629" s="1"/>
      <c r="C1629" s="1"/>
    </row>
    <row r="1630" spans="1:3" x14ac:dyDescent="0.25">
      <c r="A1630" s="1"/>
      <c r="C1630" s="1"/>
    </row>
    <row r="1631" spans="1:3" x14ac:dyDescent="0.25">
      <c r="A1631" s="1"/>
      <c r="C1631" s="1"/>
    </row>
    <row r="1632" spans="1:3" x14ac:dyDescent="0.25">
      <c r="A1632" s="1"/>
      <c r="C1632" s="1"/>
    </row>
    <row r="1633" spans="1:3" x14ac:dyDescent="0.25">
      <c r="A1633" s="1"/>
      <c r="C1633" s="1"/>
    </row>
    <row r="1634" spans="1:3" x14ac:dyDescent="0.25">
      <c r="A1634" s="1"/>
      <c r="C1634" s="1"/>
    </row>
    <row r="1635" spans="1:3" x14ac:dyDescent="0.25">
      <c r="A1635" s="1"/>
      <c r="C1635" s="1"/>
    </row>
    <row r="1636" spans="1:3" x14ac:dyDescent="0.25">
      <c r="A1636" s="1"/>
      <c r="C1636" s="1"/>
    </row>
    <row r="1637" spans="1:3" x14ac:dyDescent="0.25">
      <c r="A1637" s="1"/>
      <c r="C1637" s="1"/>
    </row>
    <row r="1638" spans="1:3" x14ac:dyDescent="0.25">
      <c r="A1638" s="1"/>
      <c r="C1638" s="1"/>
    </row>
    <row r="1639" spans="1:3" x14ac:dyDescent="0.25">
      <c r="A1639" s="1"/>
      <c r="C1639" s="1"/>
    </row>
    <row r="1640" spans="1:3" x14ac:dyDescent="0.25">
      <c r="A1640" s="1"/>
      <c r="C1640" s="1"/>
    </row>
    <row r="1641" spans="1:3" x14ac:dyDescent="0.25">
      <c r="A1641" s="1"/>
      <c r="C1641" s="1"/>
    </row>
    <row r="1642" spans="1:3" x14ac:dyDescent="0.25">
      <c r="A1642" s="1"/>
      <c r="C1642" s="1"/>
    </row>
    <row r="1643" spans="1:3" x14ac:dyDescent="0.25">
      <c r="A1643" s="1"/>
      <c r="C1643" s="1"/>
    </row>
    <row r="1644" spans="1:3" x14ac:dyDescent="0.25">
      <c r="A1644" s="1"/>
      <c r="C1644" s="1"/>
    </row>
    <row r="1645" spans="1:3" x14ac:dyDescent="0.25">
      <c r="A1645" s="1"/>
      <c r="C1645" s="1"/>
    </row>
    <row r="1646" spans="1:3" x14ac:dyDescent="0.25">
      <c r="A1646" s="1"/>
      <c r="C1646" s="1"/>
    </row>
    <row r="1647" spans="1:3" x14ac:dyDescent="0.25">
      <c r="A1647" s="1"/>
      <c r="C1647" s="1"/>
    </row>
    <row r="1648" spans="1:3" x14ac:dyDescent="0.25">
      <c r="A1648" s="1"/>
      <c r="C1648" s="1"/>
    </row>
    <row r="1649" spans="1:3" x14ac:dyDescent="0.25">
      <c r="A1649" s="1"/>
      <c r="C1649" s="1"/>
    </row>
    <row r="1650" spans="1:3" x14ac:dyDescent="0.25">
      <c r="A1650" s="1"/>
      <c r="C1650" s="1"/>
    </row>
    <row r="1651" spans="1:3" x14ac:dyDescent="0.25">
      <c r="A1651" s="1"/>
      <c r="C1651" s="1"/>
    </row>
    <row r="1652" spans="1:3" x14ac:dyDescent="0.25">
      <c r="A1652" s="1"/>
      <c r="C1652" s="1"/>
    </row>
    <row r="1653" spans="1:3" x14ac:dyDescent="0.25">
      <c r="A1653" s="1"/>
      <c r="C1653" s="1"/>
    </row>
    <row r="1654" spans="1:3" x14ac:dyDescent="0.25">
      <c r="A1654" s="1"/>
      <c r="C1654" s="1"/>
    </row>
    <row r="1655" spans="1:3" x14ac:dyDescent="0.25">
      <c r="A1655" s="1"/>
      <c r="C1655" s="1"/>
    </row>
    <row r="1656" spans="1:3" x14ac:dyDescent="0.25">
      <c r="A1656" s="1"/>
      <c r="C1656" s="1"/>
    </row>
    <row r="1657" spans="1:3" x14ac:dyDescent="0.25">
      <c r="A1657" s="1"/>
      <c r="C1657" s="1"/>
    </row>
    <row r="1658" spans="1:3" x14ac:dyDescent="0.25">
      <c r="A1658" s="1"/>
      <c r="C1658" s="1"/>
    </row>
    <row r="1659" spans="1:3" x14ac:dyDescent="0.25">
      <c r="A1659" s="1"/>
      <c r="C1659" s="1"/>
    </row>
    <row r="1660" spans="1:3" x14ac:dyDescent="0.25">
      <c r="A1660" s="1"/>
      <c r="C1660" s="1"/>
    </row>
    <row r="1661" spans="1:3" x14ac:dyDescent="0.25">
      <c r="A1661" s="1"/>
      <c r="C1661" s="1"/>
    </row>
    <row r="1662" spans="1:3" x14ac:dyDescent="0.25">
      <c r="A1662" s="1"/>
      <c r="C1662" s="1"/>
    </row>
    <row r="1663" spans="1:3" x14ac:dyDescent="0.25">
      <c r="A1663" s="1"/>
      <c r="C1663" s="1"/>
    </row>
    <row r="1664" spans="1:3" x14ac:dyDescent="0.25">
      <c r="A1664" s="1"/>
      <c r="C1664" s="1"/>
    </row>
    <row r="1665" spans="1:3" x14ac:dyDescent="0.25">
      <c r="A1665" s="1"/>
      <c r="C1665" s="1"/>
    </row>
    <row r="1666" spans="1:3" x14ac:dyDescent="0.25">
      <c r="A1666" s="1"/>
      <c r="C1666" s="1"/>
    </row>
    <row r="1667" spans="1:3" x14ac:dyDescent="0.25">
      <c r="A1667" s="1"/>
      <c r="C1667" s="1"/>
    </row>
    <row r="1668" spans="1:3" x14ac:dyDescent="0.25">
      <c r="A1668" s="1"/>
      <c r="C1668" s="1"/>
    </row>
    <row r="1669" spans="1:3" x14ac:dyDescent="0.25">
      <c r="A1669" s="1"/>
      <c r="C1669" s="1"/>
    </row>
    <row r="1670" spans="1:3" x14ac:dyDescent="0.25">
      <c r="A1670" s="1"/>
      <c r="C1670" s="1"/>
    </row>
    <row r="1671" spans="1:3" x14ac:dyDescent="0.25">
      <c r="A1671" s="1"/>
      <c r="C1671" s="1"/>
    </row>
    <row r="1672" spans="1:3" x14ac:dyDescent="0.25">
      <c r="A1672" s="1"/>
      <c r="C1672" s="1"/>
    </row>
    <row r="1673" spans="1:3" x14ac:dyDescent="0.25">
      <c r="A1673" s="1"/>
      <c r="C1673" s="1"/>
    </row>
    <row r="1674" spans="1:3" x14ac:dyDescent="0.25">
      <c r="A1674" s="1"/>
      <c r="C1674" s="1"/>
    </row>
    <row r="1675" spans="1:3" x14ac:dyDescent="0.25">
      <c r="A1675" s="1"/>
      <c r="C1675" s="1"/>
    </row>
    <row r="1676" spans="1:3" x14ac:dyDescent="0.25">
      <c r="A1676" s="1"/>
      <c r="C1676" s="1"/>
    </row>
    <row r="1677" spans="1:3" x14ac:dyDescent="0.25">
      <c r="A1677" s="1"/>
      <c r="C1677" s="1"/>
    </row>
    <row r="1678" spans="1:3" x14ac:dyDescent="0.25">
      <c r="A1678" s="1"/>
      <c r="C1678" s="1"/>
    </row>
    <row r="1679" spans="1:3" x14ac:dyDescent="0.25">
      <c r="A1679" s="1"/>
      <c r="C1679" s="1"/>
    </row>
    <row r="1680" spans="1:3" x14ac:dyDescent="0.25">
      <c r="A1680" s="1"/>
      <c r="C1680" s="1"/>
    </row>
    <row r="1681" spans="1:3" x14ac:dyDescent="0.25">
      <c r="A1681" s="1"/>
      <c r="C1681" s="1"/>
    </row>
    <row r="1682" spans="1:3" x14ac:dyDescent="0.25">
      <c r="A1682" s="1"/>
      <c r="C1682" s="1"/>
    </row>
    <row r="1683" spans="1:3" x14ac:dyDescent="0.25">
      <c r="A1683" s="1"/>
      <c r="C1683" s="1"/>
    </row>
    <row r="1684" spans="1:3" x14ac:dyDescent="0.25">
      <c r="A1684" s="1"/>
      <c r="C1684" s="1"/>
    </row>
    <row r="1685" spans="1:3" x14ac:dyDescent="0.25">
      <c r="A1685" s="1"/>
      <c r="C1685" s="1"/>
    </row>
    <row r="1686" spans="1:3" x14ac:dyDescent="0.25">
      <c r="A1686" s="1"/>
      <c r="C1686" s="1"/>
    </row>
    <row r="1687" spans="1:3" x14ac:dyDescent="0.25">
      <c r="A1687" s="1"/>
      <c r="C1687" s="1"/>
    </row>
    <row r="1688" spans="1:3" x14ac:dyDescent="0.25">
      <c r="A1688" s="1"/>
      <c r="C1688" s="1"/>
    </row>
    <row r="1689" spans="1:3" x14ac:dyDescent="0.25">
      <c r="A1689" s="1"/>
      <c r="C1689" s="1"/>
    </row>
    <row r="1690" spans="1:3" x14ac:dyDescent="0.25">
      <c r="A1690" s="1"/>
      <c r="C1690" s="1"/>
    </row>
    <row r="1691" spans="1:3" x14ac:dyDescent="0.25">
      <c r="A1691" s="1"/>
      <c r="C1691" s="1"/>
    </row>
    <row r="1692" spans="1:3" x14ac:dyDescent="0.25">
      <c r="A1692" s="1"/>
      <c r="C1692" s="1"/>
    </row>
    <row r="1693" spans="1:3" x14ac:dyDescent="0.25">
      <c r="A1693" s="1"/>
      <c r="C1693" s="1"/>
    </row>
    <row r="1694" spans="1:3" x14ac:dyDescent="0.25">
      <c r="A1694" s="1"/>
      <c r="C1694" s="1"/>
    </row>
    <row r="1695" spans="1:3" x14ac:dyDescent="0.25">
      <c r="A1695" s="1"/>
      <c r="C1695" s="1"/>
    </row>
    <row r="1696" spans="1:3" x14ac:dyDescent="0.25">
      <c r="A1696" s="1"/>
      <c r="C1696" s="1"/>
    </row>
    <row r="1697" spans="1:3" x14ac:dyDescent="0.25">
      <c r="A1697" s="1"/>
      <c r="C1697" s="1"/>
    </row>
    <row r="1698" spans="1:3" x14ac:dyDescent="0.25">
      <c r="A1698" s="1"/>
      <c r="C1698" s="1"/>
    </row>
    <row r="1699" spans="1:3" x14ac:dyDescent="0.25">
      <c r="A1699" s="1"/>
      <c r="C1699" s="1"/>
    </row>
    <row r="1700" spans="1:3" x14ac:dyDescent="0.25">
      <c r="A1700" s="1"/>
      <c r="C1700" s="1"/>
    </row>
    <row r="1701" spans="1:3" x14ac:dyDescent="0.25">
      <c r="A1701" s="1"/>
      <c r="C1701" s="1"/>
    </row>
    <row r="1702" spans="1:3" x14ac:dyDescent="0.25">
      <c r="A1702" s="1"/>
      <c r="C1702" s="1"/>
    </row>
    <row r="1703" spans="1:3" x14ac:dyDescent="0.25">
      <c r="A1703" s="1"/>
      <c r="C1703" s="1"/>
    </row>
    <row r="1704" spans="1:3" x14ac:dyDescent="0.25">
      <c r="A1704" s="1"/>
      <c r="C1704" s="1"/>
    </row>
    <row r="1705" spans="1:3" x14ac:dyDescent="0.25">
      <c r="A1705" s="1"/>
      <c r="C1705" s="1"/>
    </row>
    <row r="1706" spans="1:3" x14ac:dyDescent="0.25">
      <c r="A1706" s="1"/>
      <c r="C1706" s="1"/>
    </row>
    <row r="1707" spans="1:3" x14ac:dyDescent="0.25">
      <c r="A1707" s="1"/>
      <c r="C1707" s="1"/>
    </row>
    <row r="1708" spans="1:3" x14ac:dyDescent="0.25">
      <c r="A1708" s="1"/>
      <c r="C1708" s="1"/>
    </row>
    <row r="1709" spans="1:3" x14ac:dyDescent="0.25">
      <c r="A1709" s="1"/>
      <c r="C1709" s="1"/>
    </row>
    <row r="1710" spans="1:3" x14ac:dyDescent="0.25">
      <c r="A1710" s="1"/>
      <c r="C1710" s="1"/>
    </row>
    <row r="1711" spans="1:3" x14ac:dyDescent="0.25">
      <c r="A1711" s="1"/>
      <c r="C1711" s="1"/>
    </row>
    <row r="1712" spans="1:3" x14ac:dyDescent="0.25">
      <c r="A1712" s="1"/>
      <c r="C1712" s="1"/>
    </row>
    <row r="1713" spans="1:3" x14ac:dyDescent="0.25">
      <c r="A1713" s="1"/>
      <c r="C1713" s="1"/>
    </row>
    <row r="1714" spans="1:3" x14ac:dyDescent="0.25">
      <c r="A1714" s="1"/>
      <c r="C1714" s="1"/>
    </row>
    <row r="1715" spans="1:3" x14ac:dyDescent="0.25">
      <c r="A1715" s="1"/>
      <c r="C1715" s="1"/>
    </row>
    <row r="1716" spans="1:3" x14ac:dyDescent="0.25">
      <c r="A1716" s="1"/>
      <c r="C1716" s="1"/>
    </row>
    <row r="1717" spans="1:3" x14ac:dyDescent="0.25">
      <c r="A1717" s="1"/>
      <c r="C1717" s="1"/>
    </row>
    <row r="1718" spans="1:3" x14ac:dyDescent="0.25">
      <c r="A1718" s="1"/>
      <c r="C1718" s="1"/>
    </row>
    <row r="1719" spans="1:3" x14ac:dyDescent="0.25">
      <c r="A1719" s="1"/>
      <c r="C1719" s="1"/>
    </row>
    <row r="1720" spans="1:3" x14ac:dyDescent="0.25">
      <c r="A1720" s="1"/>
      <c r="C1720" s="1"/>
    </row>
    <row r="1721" spans="1:3" x14ac:dyDescent="0.25">
      <c r="A1721" s="1"/>
      <c r="C1721" s="1"/>
    </row>
    <row r="1722" spans="1:3" x14ac:dyDescent="0.25">
      <c r="A1722" s="1"/>
      <c r="C1722" s="1"/>
    </row>
    <row r="1723" spans="1:3" x14ac:dyDescent="0.25">
      <c r="A1723" s="1"/>
      <c r="C1723" s="1"/>
    </row>
    <row r="1724" spans="1:3" x14ac:dyDescent="0.25">
      <c r="A1724" s="1"/>
      <c r="C1724" s="1"/>
    </row>
    <row r="1725" spans="1:3" x14ac:dyDescent="0.25">
      <c r="A1725" s="1"/>
      <c r="C1725" s="1"/>
    </row>
    <row r="1726" spans="1:3" x14ac:dyDescent="0.25">
      <c r="A1726" s="1"/>
      <c r="C1726" s="1"/>
    </row>
    <row r="1727" spans="1:3" x14ac:dyDescent="0.25">
      <c r="A1727" s="1"/>
      <c r="C1727" s="1"/>
    </row>
    <row r="1728" spans="1:3" x14ac:dyDescent="0.25">
      <c r="A1728" s="1"/>
      <c r="C1728" s="1"/>
    </row>
    <row r="1729" spans="1:3" x14ac:dyDescent="0.25">
      <c r="A1729" s="1"/>
      <c r="C1729" s="1"/>
    </row>
    <row r="1730" spans="1:3" x14ac:dyDescent="0.25">
      <c r="A1730" s="1"/>
      <c r="C1730" s="1"/>
    </row>
    <row r="1731" spans="1:3" x14ac:dyDescent="0.25">
      <c r="A1731" s="1"/>
      <c r="C1731" s="1"/>
    </row>
    <row r="1732" spans="1:3" x14ac:dyDescent="0.25">
      <c r="A1732" s="1"/>
      <c r="C1732" s="1"/>
    </row>
    <row r="1733" spans="1:3" x14ac:dyDescent="0.25">
      <c r="A1733" s="1"/>
      <c r="C1733" s="1"/>
    </row>
    <row r="1734" spans="1:3" x14ac:dyDescent="0.25">
      <c r="A1734" s="1"/>
      <c r="C1734" s="1"/>
    </row>
    <row r="1735" spans="1:3" x14ac:dyDescent="0.25">
      <c r="A1735" s="1"/>
      <c r="C1735" s="1"/>
    </row>
    <row r="1736" spans="1:3" x14ac:dyDescent="0.25">
      <c r="A1736" s="1"/>
      <c r="C1736" s="1"/>
    </row>
    <row r="1737" spans="1:3" x14ac:dyDescent="0.25">
      <c r="A1737" s="1"/>
      <c r="C1737" s="1"/>
    </row>
    <row r="1738" spans="1:3" x14ac:dyDescent="0.25">
      <c r="A1738" s="1"/>
      <c r="C1738" s="1"/>
    </row>
    <row r="1739" spans="1:3" x14ac:dyDescent="0.25">
      <c r="A1739" s="1"/>
      <c r="C1739" s="1"/>
    </row>
    <row r="1740" spans="1:3" x14ac:dyDescent="0.25">
      <c r="A1740" s="1"/>
      <c r="C1740" s="1"/>
    </row>
    <row r="1741" spans="1:3" x14ac:dyDescent="0.25">
      <c r="A1741" s="1"/>
      <c r="C1741" s="1"/>
    </row>
    <row r="1742" spans="1:3" x14ac:dyDescent="0.25">
      <c r="A1742" s="1"/>
      <c r="C1742" s="1"/>
    </row>
    <row r="1743" spans="1:3" x14ac:dyDescent="0.25">
      <c r="A1743" s="1"/>
      <c r="C1743" s="1"/>
    </row>
    <row r="1744" spans="1:3" x14ac:dyDescent="0.25">
      <c r="A1744" s="1"/>
      <c r="C1744" s="1"/>
    </row>
    <row r="1745" spans="1:3" x14ac:dyDescent="0.25">
      <c r="A1745" s="1"/>
      <c r="C1745" s="1"/>
    </row>
    <row r="1746" spans="1:3" x14ac:dyDescent="0.25">
      <c r="A1746" s="1"/>
      <c r="C1746" s="1"/>
    </row>
    <row r="1747" spans="1:3" x14ac:dyDescent="0.25">
      <c r="A1747" s="1"/>
      <c r="C1747" s="1"/>
    </row>
    <row r="1748" spans="1:3" x14ac:dyDescent="0.25">
      <c r="A1748" s="1"/>
      <c r="C1748" s="1"/>
    </row>
    <row r="1749" spans="1:3" x14ac:dyDescent="0.25">
      <c r="A1749" s="1"/>
      <c r="C1749" s="1"/>
    </row>
    <row r="1750" spans="1:3" x14ac:dyDescent="0.25">
      <c r="A1750" s="1"/>
      <c r="C1750" s="1"/>
    </row>
    <row r="1751" spans="1:3" x14ac:dyDescent="0.25">
      <c r="A1751" s="1"/>
      <c r="C1751" s="1"/>
    </row>
    <row r="1752" spans="1:3" x14ac:dyDescent="0.25">
      <c r="A1752" s="1"/>
      <c r="C1752" s="1"/>
    </row>
    <row r="1753" spans="1:3" x14ac:dyDescent="0.25">
      <c r="A1753" s="1"/>
      <c r="C1753" s="1"/>
    </row>
    <row r="1754" spans="1:3" x14ac:dyDescent="0.25">
      <c r="A1754" s="1"/>
      <c r="C1754" s="1"/>
    </row>
    <row r="1755" spans="1:3" x14ac:dyDescent="0.25">
      <c r="A1755" s="1"/>
      <c r="C1755" s="1"/>
    </row>
    <row r="1756" spans="1:3" x14ac:dyDescent="0.25">
      <c r="A1756" s="1"/>
      <c r="C1756" s="1"/>
    </row>
    <row r="1757" spans="1:3" x14ac:dyDescent="0.25">
      <c r="A1757" s="1"/>
      <c r="C1757" s="1"/>
    </row>
    <row r="1758" spans="1:3" x14ac:dyDescent="0.25">
      <c r="A1758" s="1"/>
      <c r="C1758" s="1"/>
    </row>
    <row r="1759" spans="1:3" x14ac:dyDescent="0.25">
      <c r="A1759" s="1"/>
      <c r="C1759" s="1"/>
    </row>
    <row r="1760" spans="1:3" x14ac:dyDescent="0.25">
      <c r="A1760" s="1"/>
      <c r="C1760" s="1"/>
    </row>
    <row r="1761" spans="1:3" x14ac:dyDescent="0.25">
      <c r="A1761" s="1"/>
      <c r="C1761" s="1"/>
    </row>
    <row r="1762" spans="1:3" x14ac:dyDescent="0.25">
      <c r="A1762" s="1"/>
      <c r="C1762" s="1"/>
    </row>
    <row r="1763" spans="1:3" x14ac:dyDescent="0.25">
      <c r="A1763" s="1"/>
      <c r="C1763" s="1"/>
    </row>
    <row r="1764" spans="1:3" x14ac:dyDescent="0.25">
      <c r="A1764" s="1"/>
      <c r="C1764" s="1"/>
    </row>
    <row r="1765" spans="1:3" x14ac:dyDescent="0.25">
      <c r="A1765" s="1"/>
      <c r="C1765" s="1"/>
    </row>
    <row r="1766" spans="1:3" x14ac:dyDescent="0.25">
      <c r="A1766" s="1"/>
      <c r="C1766" s="1"/>
    </row>
    <row r="1767" spans="1:3" x14ac:dyDescent="0.25">
      <c r="A1767" s="1"/>
      <c r="C1767" s="1"/>
    </row>
    <row r="1768" spans="1:3" x14ac:dyDescent="0.25">
      <c r="A1768" s="1"/>
      <c r="C1768" s="1"/>
    </row>
    <row r="1769" spans="1:3" x14ac:dyDescent="0.25">
      <c r="A1769" s="1"/>
      <c r="C1769" s="1"/>
    </row>
    <row r="1770" spans="1:3" x14ac:dyDescent="0.25">
      <c r="A1770" s="1"/>
      <c r="C1770" s="1"/>
    </row>
    <row r="1771" spans="1:3" x14ac:dyDescent="0.25">
      <c r="A1771" s="1"/>
      <c r="C1771" s="1"/>
    </row>
    <row r="1772" spans="1:3" x14ac:dyDescent="0.25">
      <c r="A1772" s="1"/>
      <c r="C1772" s="1"/>
    </row>
    <row r="1773" spans="1:3" x14ac:dyDescent="0.25">
      <c r="A1773" s="1"/>
      <c r="C1773" s="1"/>
    </row>
    <row r="1774" spans="1:3" x14ac:dyDescent="0.25">
      <c r="A1774" s="1"/>
      <c r="C1774" s="1"/>
    </row>
    <row r="1775" spans="1:3" x14ac:dyDescent="0.25">
      <c r="A1775" s="1"/>
      <c r="C1775" s="1"/>
    </row>
    <row r="1776" spans="1:3" x14ac:dyDescent="0.25">
      <c r="A1776" s="1"/>
      <c r="C1776" s="1"/>
    </row>
    <row r="1777" spans="1:3" x14ac:dyDescent="0.25">
      <c r="A1777" s="1"/>
      <c r="C1777" s="1"/>
    </row>
    <row r="1778" spans="1:3" x14ac:dyDescent="0.25">
      <c r="A1778" s="1"/>
      <c r="C1778" s="1"/>
    </row>
    <row r="1779" spans="1:3" x14ac:dyDescent="0.25">
      <c r="A1779" s="1"/>
      <c r="C1779" s="1"/>
    </row>
    <row r="1780" spans="1:3" x14ac:dyDescent="0.25">
      <c r="A1780" s="1"/>
      <c r="C1780" s="1"/>
    </row>
    <row r="1781" spans="1:3" x14ac:dyDescent="0.25">
      <c r="A1781" s="1"/>
      <c r="C1781" s="1"/>
    </row>
    <row r="1782" spans="1:3" x14ac:dyDescent="0.25">
      <c r="A1782" s="1"/>
      <c r="C1782" s="1"/>
    </row>
    <row r="1783" spans="1:3" x14ac:dyDescent="0.25">
      <c r="A1783" s="1"/>
      <c r="C1783" s="1"/>
    </row>
    <row r="1784" spans="1:3" x14ac:dyDescent="0.25">
      <c r="A1784" s="1"/>
      <c r="C1784" s="1"/>
    </row>
    <row r="1785" spans="1:3" x14ac:dyDescent="0.25">
      <c r="A1785" s="1"/>
      <c r="C1785" s="1"/>
    </row>
    <row r="1786" spans="1:3" x14ac:dyDescent="0.25">
      <c r="A1786" s="1"/>
      <c r="C1786" s="1"/>
    </row>
    <row r="1787" spans="1:3" x14ac:dyDescent="0.25">
      <c r="A1787" s="1"/>
      <c r="C1787" s="1"/>
    </row>
    <row r="1788" spans="1:3" x14ac:dyDescent="0.25">
      <c r="A1788" s="1"/>
      <c r="C1788" s="1"/>
    </row>
    <row r="1789" spans="1:3" x14ac:dyDescent="0.25">
      <c r="A1789" s="1"/>
      <c r="C1789" s="1"/>
    </row>
    <row r="1790" spans="1:3" x14ac:dyDescent="0.25">
      <c r="A1790" s="1"/>
      <c r="C1790" s="1"/>
    </row>
    <row r="1791" spans="1:3" x14ac:dyDescent="0.25">
      <c r="A1791" s="1"/>
      <c r="C1791" s="1"/>
    </row>
    <row r="1792" spans="1:3" x14ac:dyDescent="0.25">
      <c r="A1792" s="1"/>
      <c r="C1792" s="1"/>
    </row>
    <row r="1793" spans="1:3" x14ac:dyDescent="0.25">
      <c r="A1793" s="1"/>
      <c r="C1793" s="1"/>
    </row>
    <row r="1794" spans="1:3" x14ac:dyDescent="0.25">
      <c r="A1794" s="1"/>
      <c r="C1794" s="1"/>
    </row>
    <row r="1795" spans="1:3" x14ac:dyDescent="0.25">
      <c r="A1795" s="1"/>
      <c r="C1795" s="1"/>
    </row>
    <row r="1796" spans="1:3" x14ac:dyDescent="0.25">
      <c r="A1796" s="1"/>
      <c r="C1796" s="1"/>
    </row>
    <row r="1797" spans="1:3" x14ac:dyDescent="0.25">
      <c r="A1797" s="1"/>
      <c r="C1797" s="1"/>
    </row>
    <row r="1798" spans="1:3" x14ac:dyDescent="0.25">
      <c r="A1798" s="1"/>
      <c r="C1798" s="1"/>
    </row>
    <row r="1799" spans="1:3" x14ac:dyDescent="0.25">
      <c r="A1799" s="1"/>
      <c r="C1799" s="1"/>
    </row>
    <row r="1800" spans="1:3" x14ac:dyDescent="0.25">
      <c r="A1800" s="1"/>
      <c r="C1800" s="1"/>
    </row>
    <row r="1801" spans="1:3" x14ac:dyDescent="0.25">
      <c r="A1801" s="1"/>
      <c r="C1801" s="1"/>
    </row>
    <row r="1802" spans="1:3" x14ac:dyDescent="0.25">
      <c r="A1802" s="1"/>
      <c r="C1802" s="1"/>
    </row>
    <row r="1803" spans="1:3" x14ac:dyDescent="0.25">
      <c r="A1803" s="1"/>
      <c r="C1803" s="1"/>
    </row>
    <row r="1804" spans="1:3" x14ac:dyDescent="0.25">
      <c r="A1804" s="1"/>
      <c r="C1804" s="1"/>
    </row>
    <row r="1805" spans="1:3" x14ac:dyDescent="0.25">
      <c r="A1805" s="1"/>
      <c r="C1805" s="1"/>
    </row>
    <row r="1806" spans="1:3" x14ac:dyDescent="0.25">
      <c r="A1806" s="1"/>
      <c r="C1806" s="1"/>
    </row>
    <row r="1807" spans="1:3" x14ac:dyDescent="0.25">
      <c r="A1807" s="1"/>
      <c r="C1807" s="1"/>
    </row>
    <row r="1808" spans="1:3" x14ac:dyDescent="0.25">
      <c r="A1808" s="1"/>
      <c r="C1808" s="1"/>
    </row>
    <row r="1809" spans="1:3" x14ac:dyDescent="0.25">
      <c r="A1809" s="1"/>
      <c r="C1809" s="1"/>
    </row>
    <row r="1810" spans="1:3" x14ac:dyDescent="0.25">
      <c r="A1810" s="1"/>
      <c r="C1810" s="1"/>
    </row>
    <row r="1811" spans="1:3" x14ac:dyDescent="0.25">
      <c r="A1811" s="1"/>
      <c r="C1811" s="1"/>
    </row>
    <row r="1812" spans="1:3" x14ac:dyDescent="0.25">
      <c r="A1812" s="1"/>
      <c r="C1812" s="1"/>
    </row>
    <row r="1813" spans="1:3" x14ac:dyDescent="0.25">
      <c r="A1813" s="1"/>
      <c r="C1813" s="1"/>
    </row>
    <row r="1814" spans="1:3" x14ac:dyDescent="0.25">
      <c r="A1814" s="1"/>
      <c r="C1814" s="1"/>
    </row>
    <row r="1815" spans="1:3" x14ac:dyDescent="0.25">
      <c r="A1815" s="1"/>
      <c r="C1815" s="1"/>
    </row>
    <row r="1816" spans="1:3" x14ac:dyDescent="0.25">
      <c r="A1816" s="1"/>
      <c r="C1816" s="1"/>
    </row>
    <row r="1817" spans="1:3" x14ac:dyDescent="0.25">
      <c r="A1817" s="1"/>
      <c r="C1817" s="1"/>
    </row>
    <row r="1818" spans="1:3" x14ac:dyDescent="0.25">
      <c r="A1818" s="1"/>
      <c r="C1818" s="1"/>
    </row>
    <row r="1819" spans="1:3" x14ac:dyDescent="0.25">
      <c r="A1819" s="1"/>
      <c r="C1819" s="1"/>
    </row>
    <row r="1820" spans="1:3" x14ac:dyDescent="0.25">
      <c r="A1820" s="1"/>
      <c r="C1820" s="1"/>
    </row>
    <row r="1821" spans="1:3" x14ac:dyDescent="0.25">
      <c r="A1821" s="1"/>
      <c r="C1821" s="1"/>
    </row>
    <row r="1822" spans="1:3" x14ac:dyDescent="0.25">
      <c r="A1822" s="1"/>
      <c r="C1822" s="1"/>
    </row>
    <row r="1823" spans="1:3" x14ac:dyDescent="0.25">
      <c r="A1823" s="1"/>
      <c r="C1823" s="1"/>
    </row>
    <row r="1824" spans="1:3" x14ac:dyDescent="0.25">
      <c r="A1824" s="1"/>
      <c r="C1824" s="1"/>
    </row>
    <row r="1825" spans="1:3" x14ac:dyDescent="0.25">
      <c r="A1825" s="1"/>
      <c r="C1825" s="1"/>
    </row>
    <row r="1826" spans="1:3" x14ac:dyDescent="0.25">
      <c r="A1826" s="1"/>
      <c r="C1826" s="1"/>
    </row>
    <row r="1827" spans="1:3" x14ac:dyDescent="0.25">
      <c r="A1827" s="1"/>
      <c r="C1827" s="1"/>
    </row>
    <row r="1828" spans="1:3" x14ac:dyDescent="0.25">
      <c r="A1828" s="1"/>
      <c r="C1828" s="1"/>
    </row>
    <row r="1829" spans="1:3" x14ac:dyDescent="0.25">
      <c r="A1829" s="1"/>
      <c r="C1829" s="1"/>
    </row>
    <row r="1830" spans="1:3" x14ac:dyDescent="0.25">
      <c r="A1830" s="1"/>
      <c r="C1830" s="1"/>
    </row>
    <row r="1831" spans="1:3" x14ac:dyDescent="0.25">
      <c r="A1831" s="1"/>
      <c r="C1831" s="1"/>
    </row>
    <row r="1832" spans="1:3" x14ac:dyDescent="0.25">
      <c r="A1832" s="1"/>
      <c r="C1832" s="1"/>
    </row>
    <row r="1833" spans="1:3" x14ac:dyDescent="0.25">
      <c r="A1833" s="1"/>
      <c r="C1833" s="1"/>
    </row>
    <row r="1834" spans="1:3" x14ac:dyDescent="0.25">
      <c r="A1834" s="1"/>
      <c r="C1834" s="1"/>
    </row>
    <row r="1835" spans="1:3" x14ac:dyDescent="0.25">
      <c r="A1835" s="1"/>
      <c r="C1835" s="1"/>
    </row>
    <row r="1836" spans="1:3" x14ac:dyDescent="0.25">
      <c r="A1836" s="1"/>
      <c r="C1836" s="1"/>
    </row>
    <row r="1837" spans="1:3" x14ac:dyDescent="0.25">
      <c r="A1837" s="1"/>
      <c r="C1837" s="1"/>
    </row>
    <row r="1838" spans="1:3" x14ac:dyDescent="0.25">
      <c r="A1838" s="1"/>
      <c r="C1838" s="1"/>
    </row>
    <row r="1839" spans="1:3" x14ac:dyDescent="0.25">
      <c r="A1839" s="1"/>
      <c r="C1839" s="1"/>
    </row>
    <row r="1840" spans="1:3" x14ac:dyDescent="0.25">
      <c r="A1840" s="1"/>
      <c r="C1840" s="1"/>
    </row>
    <row r="1841" spans="1:3" x14ac:dyDescent="0.25">
      <c r="A1841" s="1"/>
      <c r="C1841" s="1"/>
    </row>
    <row r="1842" spans="1:3" x14ac:dyDescent="0.25">
      <c r="A1842" s="1"/>
      <c r="C1842" s="1"/>
    </row>
    <row r="1843" spans="1:3" x14ac:dyDescent="0.25">
      <c r="A1843" s="1"/>
      <c r="C1843" s="1"/>
    </row>
    <row r="1844" spans="1:3" x14ac:dyDescent="0.25">
      <c r="A1844" s="1"/>
      <c r="C1844" s="1"/>
    </row>
    <row r="1845" spans="1:3" x14ac:dyDescent="0.25">
      <c r="A1845" s="1"/>
      <c r="C1845" s="1"/>
    </row>
    <row r="1846" spans="1:3" x14ac:dyDescent="0.25">
      <c r="A1846" s="1"/>
      <c r="C1846" s="1"/>
    </row>
    <row r="1847" spans="1:3" x14ac:dyDescent="0.25">
      <c r="A1847" s="1"/>
      <c r="C1847" s="1"/>
    </row>
    <row r="1848" spans="1:3" x14ac:dyDescent="0.25">
      <c r="A1848" s="1"/>
      <c r="C1848" s="1"/>
    </row>
    <row r="1849" spans="1:3" x14ac:dyDescent="0.25">
      <c r="A1849" s="1"/>
      <c r="C1849" s="1"/>
    </row>
    <row r="1850" spans="1:3" x14ac:dyDescent="0.25">
      <c r="A1850" s="1"/>
      <c r="C1850" s="1"/>
    </row>
    <row r="1851" spans="1:3" x14ac:dyDescent="0.25">
      <c r="A1851" s="1"/>
      <c r="C1851" s="1"/>
    </row>
    <row r="1852" spans="1:3" x14ac:dyDescent="0.25">
      <c r="A1852" s="1"/>
      <c r="C1852" s="1"/>
    </row>
    <row r="1853" spans="1:3" x14ac:dyDescent="0.25">
      <c r="A1853" s="1"/>
      <c r="C1853" s="1"/>
    </row>
    <row r="1854" spans="1:3" x14ac:dyDescent="0.25">
      <c r="A1854" s="1"/>
      <c r="C1854" s="1"/>
    </row>
    <row r="1855" spans="1:3" x14ac:dyDescent="0.25">
      <c r="A1855" s="1"/>
      <c r="C1855" s="1"/>
    </row>
    <row r="1856" spans="1:3" x14ac:dyDescent="0.25">
      <c r="A1856" s="1"/>
      <c r="C1856" s="1"/>
    </row>
    <row r="1857" spans="1:3" x14ac:dyDescent="0.25">
      <c r="A1857" s="1"/>
      <c r="C1857" s="1"/>
    </row>
    <row r="1858" spans="1:3" x14ac:dyDescent="0.25">
      <c r="A1858" s="1"/>
      <c r="C1858" s="1"/>
    </row>
    <row r="1859" spans="1:3" x14ac:dyDescent="0.25">
      <c r="A1859" s="1"/>
      <c r="C1859" s="1"/>
    </row>
    <row r="1860" spans="1:3" x14ac:dyDescent="0.25">
      <c r="A1860" s="1"/>
      <c r="C1860" s="1"/>
    </row>
    <row r="1861" spans="1:3" x14ac:dyDescent="0.25">
      <c r="A1861" s="1"/>
      <c r="C1861" s="1"/>
    </row>
    <row r="1862" spans="1:3" x14ac:dyDescent="0.25">
      <c r="A1862" s="1"/>
      <c r="C1862" s="1"/>
    </row>
    <row r="1863" spans="1:3" x14ac:dyDescent="0.25">
      <c r="A1863" s="1"/>
      <c r="C1863" s="1"/>
    </row>
    <row r="1864" spans="1:3" x14ac:dyDescent="0.25">
      <c r="A1864" s="1"/>
      <c r="C1864" s="1"/>
    </row>
    <row r="1865" spans="1:3" x14ac:dyDescent="0.25">
      <c r="A1865" s="1"/>
      <c r="C1865" s="1"/>
    </row>
    <row r="1866" spans="1:3" x14ac:dyDescent="0.25">
      <c r="A1866" s="1"/>
      <c r="C1866" s="1"/>
    </row>
    <row r="1867" spans="1:3" x14ac:dyDescent="0.25">
      <c r="A1867" s="1"/>
      <c r="C1867" s="1"/>
    </row>
    <row r="1868" spans="1:3" x14ac:dyDescent="0.25">
      <c r="A1868" s="1"/>
      <c r="C1868" s="1"/>
    </row>
    <row r="1869" spans="1:3" x14ac:dyDescent="0.25">
      <c r="A1869" s="1"/>
      <c r="C1869" s="1"/>
    </row>
    <row r="1870" spans="1:3" x14ac:dyDescent="0.25">
      <c r="A1870" s="1"/>
      <c r="C1870" s="1"/>
    </row>
    <row r="1871" spans="1:3" x14ac:dyDescent="0.25">
      <c r="A1871" s="1"/>
      <c r="C1871" s="1"/>
    </row>
    <row r="1872" spans="1:3" x14ac:dyDescent="0.25">
      <c r="A1872" s="1"/>
      <c r="C1872" s="1"/>
    </row>
    <row r="1873" spans="1:3" x14ac:dyDescent="0.25">
      <c r="A1873" s="1"/>
      <c r="C1873" s="1"/>
    </row>
    <row r="1874" spans="1:3" x14ac:dyDescent="0.25">
      <c r="A1874" s="1"/>
      <c r="C1874" s="1"/>
    </row>
    <row r="1875" spans="1:3" x14ac:dyDescent="0.25">
      <c r="A1875" s="1"/>
      <c r="C1875" s="1"/>
    </row>
    <row r="1876" spans="1:3" x14ac:dyDescent="0.25">
      <c r="A1876" s="1"/>
      <c r="C1876" s="1"/>
    </row>
    <row r="1877" spans="1:3" x14ac:dyDescent="0.25">
      <c r="A1877" s="1"/>
      <c r="C1877" s="1"/>
    </row>
    <row r="1878" spans="1:3" x14ac:dyDescent="0.25">
      <c r="A1878" s="1"/>
      <c r="C1878" s="1"/>
    </row>
    <row r="1879" spans="1:3" x14ac:dyDescent="0.25">
      <c r="A1879" s="1"/>
      <c r="C1879" s="1"/>
    </row>
    <row r="1880" spans="1:3" x14ac:dyDescent="0.25">
      <c r="A1880" s="1"/>
      <c r="C1880" s="1"/>
    </row>
    <row r="1881" spans="1:3" x14ac:dyDescent="0.25">
      <c r="A1881" s="1"/>
      <c r="C1881" s="1"/>
    </row>
    <row r="1882" spans="1:3" x14ac:dyDescent="0.25">
      <c r="A1882" s="1"/>
      <c r="C1882" s="1"/>
    </row>
    <row r="1883" spans="1:3" x14ac:dyDescent="0.25">
      <c r="A1883" s="1"/>
      <c r="C1883" s="1"/>
    </row>
    <row r="1884" spans="1:3" x14ac:dyDescent="0.25">
      <c r="A1884" s="1"/>
      <c r="C1884" s="1"/>
    </row>
    <row r="1885" spans="1:3" x14ac:dyDescent="0.25">
      <c r="A1885" s="1"/>
      <c r="C1885" s="1"/>
    </row>
    <row r="1886" spans="1:3" x14ac:dyDescent="0.25">
      <c r="A1886" s="1"/>
      <c r="C1886" s="1"/>
    </row>
    <row r="1887" spans="1:3" x14ac:dyDescent="0.25">
      <c r="A1887" s="1"/>
      <c r="C1887" s="1"/>
    </row>
    <row r="1888" spans="1:3" x14ac:dyDescent="0.25">
      <c r="A1888" s="1"/>
      <c r="C1888" s="1"/>
    </row>
    <row r="1889" spans="1:3" x14ac:dyDescent="0.25">
      <c r="A1889" s="1"/>
      <c r="C1889" s="1"/>
    </row>
    <row r="1890" spans="1:3" x14ac:dyDescent="0.25">
      <c r="A1890" s="1"/>
      <c r="C1890" s="1"/>
    </row>
    <row r="1891" spans="1:3" x14ac:dyDescent="0.25">
      <c r="A1891" s="1"/>
      <c r="C1891" s="1"/>
    </row>
    <row r="1892" spans="1:3" x14ac:dyDescent="0.25">
      <c r="A1892" s="1"/>
      <c r="C1892" s="1"/>
    </row>
    <row r="1893" spans="1:3" x14ac:dyDescent="0.25">
      <c r="A1893" s="1"/>
      <c r="C1893" s="1"/>
    </row>
    <row r="1894" spans="1:3" x14ac:dyDescent="0.25">
      <c r="A1894" s="1"/>
      <c r="C1894" s="1"/>
    </row>
    <row r="1895" spans="1:3" x14ac:dyDescent="0.25">
      <c r="A1895" s="1"/>
      <c r="C1895" s="1"/>
    </row>
    <row r="1896" spans="1:3" x14ac:dyDescent="0.25">
      <c r="A1896" s="1"/>
      <c r="C1896" s="1"/>
    </row>
    <row r="1897" spans="1:3" x14ac:dyDescent="0.25">
      <c r="A1897" s="1"/>
      <c r="C1897" s="1"/>
    </row>
    <row r="1898" spans="1:3" x14ac:dyDescent="0.25">
      <c r="A1898" s="1"/>
      <c r="C1898" s="1"/>
    </row>
    <row r="1899" spans="1:3" x14ac:dyDescent="0.25">
      <c r="A1899" s="1"/>
      <c r="C1899" s="1"/>
    </row>
    <row r="1900" spans="1:3" x14ac:dyDescent="0.25">
      <c r="A1900" s="1"/>
      <c r="C1900" s="1"/>
    </row>
    <row r="1901" spans="1:3" x14ac:dyDescent="0.25">
      <c r="A1901" s="1"/>
      <c r="C1901" s="1"/>
    </row>
    <row r="1902" spans="1:3" x14ac:dyDescent="0.25">
      <c r="A1902" s="1"/>
      <c r="C1902" s="1"/>
    </row>
    <row r="1903" spans="1:3" x14ac:dyDescent="0.25">
      <c r="A1903" s="1"/>
      <c r="C1903" s="1"/>
    </row>
    <row r="1904" spans="1:3" x14ac:dyDescent="0.25">
      <c r="A1904" s="1"/>
      <c r="C1904" s="1"/>
    </row>
    <row r="1905" spans="1:3" x14ac:dyDescent="0.25">
      <c r="A1905" s="1"/>
      <c r="C1905" s="1"/>
    </row>
    <row r="1906" spans="1:3" x14ac:dyDescent="0.25">
      <c r="A1906" s="1"/>
      <c r="C1906" s="1"/>
    </row>
    <row r="1907" spans="1:3" x14ac:dyDescent="0.25">
      <c r="A1907" s="1"/>
      <c r="C1907" s="1"/>
    </row>
    <row r="1908" spans="1:3" x14ac:dyDescent="0.25">
      <c r="A1908" s="1"/>
      <c r="C1908" s="1"/>
    </row>
    <row r="1909" spans="1:3" x14ac:dyDescent="0.25">
      <c r="A1909" s="1"/>
      <c r="C1909" s="1"/>
    </row>
    <row r="1910" spans="1:3" x14ac:dyDescent="0.25">
      <c r="A1910" s="1"/>
      <c r="C1910" s="1"/>
    </row>
    <row r="1911" spans="1:3" x14ac:dyDescent="0.25">
      <c r="A1911" s="1"/>
      <c r="C1911" s="1"/>
    </row>
    <row r="1912" spans="1:3" x14ac:dyDescent="0.25">
      <c r="A1912" s="1"/>
      <c r="C1912" s="1"/>
    </row>
    <row r="1913" spans="1:3" x14ac:dyDescent="0.25">
      <c r="A1913" s="1"/>
      <c r="C1913" s="1"/>
    </row>
    <row r="1914" spans="1:3" x14ac:dyDescent="0.25">
      <c r="A1914" s="1"/>
      <c r="C1914" s="1"/>
    </row>
    <row r="1915" spans="1:3" x14ac:dyDescent="0.25">
      <c r="A1915" s="1"/>
      <c r="C1915" s="1"/>
    </row>
    <row r="1916" spans="1:3" x14ac:dyDescent="0.25">
      <c r="A1916" s="1"/>
      <c r="C1916" s="1"/>
    </row>
    <row r="1917" spans="1:3" x14ac:dyDescent="0.25">
      <c r="A1917" s="1"/>
      <c r="C1917" s="1"/>
    </row>
    <row r="1918" spans="1:3" x14ac:dyDescent="0.25">
      <c r="A1918" s="1"/>
      <c r="C1918" s="1"/>
    </row>
    <row r="1919" spans="1:3" x14ac:dyDescent="0.25">
      <c r="A1919" s="1"/>
      <c r="C1919" s="1"/>
    </row>
    <row r="1920" spans="1:3" x14ac:dyDescent="0.25">
      <c r="A1920" s="1"/>
      <c r="C1920" s="1"/>
    </row>
    <row r="1921" spans="1:3" x14ac:dyDescent="0.25">
      <c r="A1921" s="1"/>
      <c r="C1921" s="1"/>
    </row>
    <row r="1922" spans="1:3" x14ac:dyDescent="0.25">
      <c r="A1922" s="1"/>
      <c r="C1922" s="1"/>
    </row>
    <row r="1923" spans="1:3" x14ac:dyDescent="0.25">
      <c r="A1923" s="1"/>
      <c r="C1923" s="1"/>
    </row>
    <row r="1924" spans="1:3" x14ac:dyDescent="0.25">
      <c r="A1924" s="1"/>
      <c r="C1924" s="1"/>
    </row>
    <row r="1925" spans="1:3" x14ac:dyDescent="0.25">
      <c r="A1925" s="1"/>
      <c r="C1925" s="1"/>
    </row>
    <row r="1926" spans="1:3" x14ac:dyDescent="0.25">
      <c r="A1926" s="1"/>
      <c r="C1926" s="1"/>
    </row>
    <row r="1927" spans="1:3" x14ac:dyDescent="0.25">
      <c r="A1927" s="1"/>
      <c r="C1927" s="1"/>
    </row>
    <row r="1928" spans="1:3" x14ac:dyDescent="0.25">
      <c r="A1928" s="1"/>
      <c r="C1928" s="1"/>
    </row>
    <row r="1929" spans="1:3" x14ac:dyDescent="0.25">
      <c r="A1929" s="1"/>
      <c r="C1929" s="1"/>
    </row>
    <row r="1930" spans="1:3" x14ac:dyDescent="0.25">
      <c r="A1930" s="1"/>
      <c r="C1930" s="1"/>
    </row>
    <row r="1931" spans="1:3" x14ac:dyDescent="0.25">
      <c r="A1931" s="1"/>
      <c r="C1931" s="1"/>
    </row>
    <row r="1932" spans="1:3" x14ac:dyDescent="0.25">
      <c r="A1932" s="1"/>
      <c r="C1932" s="1"/>
    </row>
    <row r="1933" spans="1:3" x14ac:dyDescent="0.25">
      <c r="A1933" s="1"/>
      <c r="C1933" s="1"/>
    </row>
    <row r="1934" spans="1:3" x14ac:dyDescent="0.25">
      <c r="A1934" s="1"/>
      <c r="C1934" s="1"/>
    </row>
    <row r="1935" spans="1:3" x14ac:dyDescent="0.25">
      <c r="A1935" s="1"/>
      <c r="C1935" s="1"/>
    </row>
    <row r="1936" spans="1:3" x14ac:dyDescent="0.25">
      <c r="A1936" s="1"/>
      <c r="C1936" s="1"/>
    </row>
    <row r="1937" spans="1:3" x14ac:dyDescent="0.25">
      <c r="A1937" s="1"/>
      <c r="C1937" s="1"/>
    </row>
    <row r="1938" spans="1:3" x14ac:dyDescent="0.25">
      <c r="A1938" s="1"/>
      <c r="C1938" s="1"/>
    </row>
    <row r="1939" spans="1:3" x14ac:dyDescent="0.25">
      <c r="A1939" s="1"/>
      <c r="C1939" s="1"/>
    </row>
    <row r="1940" spans="1:3" x14ac:dyDescent="0.25">
      <c r="A1940" s="1"/>
      <c r="C1940" s="1"/>
    </row>
    <row r="1941" spans="1:3" x14ac:dyDescent="0.25">
      <c r="A1941" s="1"/>
      <c r="C1941" s="1"/>
    </row>
    <row r="1942" spans="1:3" x14ac:dyDescent="0.25">
      <c r="A1942" s="1"/>
      <c r="C1942" s="1"/>
    </row>
    <row r="1943" spans="1:3" x14ac:dyDescent="0.25">
      <c r="A1943" s="1"/>
      <c r="C1943" s="1"/>
    </row>
    <row r="1944" spans="1:3" x14ac:dyDescent="0.25">
      <c r="A1944" s="1"/>
      <c r="C1944" s="1"/>
    </row>
    <row r="1945" spans="1:3" x14ac:dyDescent="0.25">
      <c r="A1945" s="1"/>
      <c r="C1945" s="1"/>
    </row>
    <row r="1946" spans="1:3" x14ac:dyDescent="0.25">
      <c r="A1946" s="1"/>
      <c r="C1946" s="1"/>
    </row>
    <row r="1947" spans="1:3" x14ac:dyDescent="0.25">
      <c r="A1947" s="1"/>
      <c r="C1947" s="1"/>
    </row>
    <row r="1948" spans="1:3" x14ac:dyDescent="0.25">
      <c r="A1948" s="1"/>
      <c r="C1948" s="1"/>
    </row>
    <row r="1949" spans="1:3" x14ac:dyDescent="0.25">
      <c r="A1949" s="1"/>
      <c r="C1949" s="1"/>
    </row>
    <row r="1950" spans="1:3" x14ac:dyDescent="0.25">
      <c r="A1950" s="1"/>
      <c r="C1950" s="1"/>
    </row>
    <row r="1951" spans="1:3" x14ac:dyDescent="0.25">
      <c r="A1951" s="1"/>
      <c r="C1951" s="1"/>
    </row>
    <row r="1952" spans="1:3" x14ac:dyDescent="0.25">
      <c r="A1952" s="1"/>
      <c r="C1952" s="1"/>
    </row>
    <row r="1953" spans="1:3" x14ac:dyDescent="0.25">
      <c r="A1953" s="1"/>
      <c r="C1953" s="1"/>
    </row>
    <row r="1954" spans="1:3" x14ac:dyDescent="0.25">
      <c r="A1954" s="1"/>
      <c r="C1954" s="1"/>
    </row>
    <row r="1955" spans="1:3" x14ac:dyDescent="0.25">
      <c r="A1955" s="1"/>
      <c r="C1955" s="1"/>
    </row>
    <row r="1956" spans="1:3" x14ac:dyDescent="0.25">
      <c r="A1956" s="1"/>
      <c r="C1956" s="1"/>
    </row>
    <row r="1957" spans="1:3" x14ac:dyDescent="0.25">
      <c r="A1957" s="1"/>
      <c r="C1957" s="1"/>
    </row>
    <row r="1958" spans="1:3" x14ac:dyDescent="0.25">
      <c r="A1958" s="1"/>
      <c r="C1958" s="1"/>
    </row>
    <row r="1959" spans="1:3" x14ac:dyDescent="0.25">
      <c r="A1959" s="1"/>
      <c r="C1959" s="1"/>
    </row>
    <row r="1960" spans="1:3" x14ac:dyDescent="0.25">
      <c r="A1960" s="1"/>
      <c r="C1960" s="1"/>
    </row>
    <row r="1961" spans="1:3" x14ac:dyDescent="0.25">
      <c r="A1961" s="1"/>
      <c r="C1961" s="1"/>
    </row>
    <row r="1962" spans="1:3" x14ac:dyDescent="0.25">
      <c r="A1962" s="1"/>
      <c r="C1962" s="1"/>
    </row>
    <row r="1963" spans="1:3" x14ac:dyDescent="0.25">
      <c r="A1963" s="1"/>
      <c r="C1963" s="1"/>
    </row>
    <row r="1964" spans="1:3" x14ac:dyDescent="0.25">
      <c r="A1964" s="1"/>
      <c r="C1964" s="1"/>
    </row>
    <row r="1965" spans="1:3" x14ac:dyDescent="0.25">
      <c r="A1965" s="1"/>
      <c r="C1965" s="1"/>
    </row>
    <row r="1966" spans="1:3" x14ac:dyDescent="0.25">
      <c r="A1966" s="1"/>
      <c r="C1966" s="1"/>
    </row>
    <row r="1967" spans="1:3" x14ac:dyDescent="0.25">
      <c r="A1967" s="1"/>
      <c r="C1967" s="1"/>
    </row>
    <row r="1968" spans="1:3" x14ac:dyDescent="0.25">
      <c r="A1968" s="1"/>
      <c r="C1968" s="1"/>
    </row>
    <row r="1969" spans="3:3" x14ac:dyDescent="0.25">
      <c r="C1969" s="1"/>
    </row>
    <row r="1970" spans="3:3" x14ac:dyDescent="0.25">
      <c r="C1970" s="1"/>
    </row>
    <row r="1971" spans="3:3" x14ac:dyDescent="0.25">
      <c r="C1971" s="1"/>
    </row>
    <row r="1972" spans="3:3" x14ac:dyDescent="0.25">
      <c r="C1972" s="1"/>
    </row>
    <row r="1973" spans="3:3" x14ac:dyDescent="0.25">
      <c r="C1973" s="1"/>
    </row>
    <row r="1974" spans="3:3" x14ac:dyDescent="0.25">
      <c r="C1974" s="1"/>
    </row>
    <row r="1975" spans="3:3" x14ac:dyDescent="0.25">
      <c r="C1975" s="1"/>
    </row>
    <row r="1976" spans="3:3" x14ac:dyDescent="0.25">
      <c r="C1976" s="1"/>
    </row>
    <row r="1977" spans="3:3" x14ac:dyDescent="0.25">
      <c r="C1977" s="1"/>
    </row>
    <row r="1978" spans="3:3" x14ac:dyDescent="0.25">
      <c r="C1978" s="1"/>
    </row>
    <row r="1979" spans="3:3" x14ac:dyDescent="0.25">
      <c r="C1979" s="1"/>
    </row>
    <row r="1980" spans="3:3" x14ac:dyDescent="0.25">
      <c r="C1980" s="1"/>
    </row>
    <row r="1981" spans="3:3" x14ac:dyDescent="0.25">
      <c r="C1981" s="1"/>
    </row>
    <row r="1982" spans="3:3" x14ac:dyDescent="0.25">
      <c r="C1982" s="1"/>
    </row>
    <row r="1983" spans="3:3" x14ac:dyDescent="0.25">
      <c r="C1983" s="1"/>
    </row>
    <row r="1984" spans="3:3" x14ac:dyDescent="0.25">
      <c r="C1984" s="1"/>
    </row>
    <row r="1985" spans="3:3" x14ac:dyDescent="0.25">
      <c r="C1985" s="1"/>
    </row>
    <row r="1986" spans="3:3" x14ac:dyDescent="0.25">
      <c r="C1986" s="1"/>
    </row>
    <row r="1987" spans="3:3" x14ac:dyDescent="0.25">
      <c r="C1987" s="1"/>
    </row>
    <row r="1988" spans="3:3" x14ac:dyDescent="0.25">
      <c r="C1988" s="1"/>
    </row>
    <row r="1989" spans="3:3" x14ac:dyDescent="0.25">
      <c r="C1989" s="1"/>
    </row>
    <row r="1990" spans="3:3" x14ac:dyDescent="0.25">
      <c r="C1990" s="1"/>
    </row>
    <row r="1991" spans="3:3" x14ac:dyDescent="0.25">
      <c r="C1991" s="1"/>
    </row>
    <row r="1992" spans="3:3" x14ac:dyDescent="0.25">
      <c r="C1992" s="1"/>
    </row>
    <row r="1993" spans="3:3" x14ac:dyDescent="0.25">
      <c r="C1993" s="1"/>
    </row>
    <row r="1994" spans="3:3" x14ac:dyDescent="0.25">
      <c r="C1994" s="1"/>
    </row>
    <row r="1995" spans="3:3" x14ac:dyDescent="0.25">
      <c r="C1995" s="1"/>
    </row>
    <row r="1996" spans="3:3" x14ac:dyDescent="0.25">
      <c r="C1996" s="1"/>
    </row>
    <row r="1997" spans="3:3" x14ac:dyDescent="0.25">
      <c r="C1997" s="1"/>
    </row>
    <row r="1998" spans="3:3" x14ac:dyDescent="0.25">
      <c r="C1998" s="1"/>
    </row>
    <row r="1999" spans="3:3" x14ac:dyDescent="0.25">
      <c r="C1999" s="1"/>
    </row>
    <row r="2000" spans="3:3" x14ac:dyDescent="0.25">
      <c r="C2000" s="1"/>
    </row>
    <row r="2001" spans="3:3" x14ac:dyDescent="0.25">
      <c r="C2001" s="1"/>
    </row>
    <row r="2002" spans="3:3" x14ac:dyDescent="0.25">
      <c r="C2002" s="1"/>
    </row>
    <row r="2003" spans="3:3" x14ac:dyDescent="0.25">
      <c r="C2003" s="1"/>
    </row>
    <row r="2004" spans="3:3" x14ac:dyDescent="0.25">
      <c r="C2004" s="1"/>
    </row>
    <row r="2005" spans="3:3" x14ac:dyDescent="0.25">
      <c r="C2005" s="2"/>
    </row>
    <row r="2006" spans="3:3" x14ac:dyDescent="0.25">
      <c r="C2006" s="1"/>
    </row>
    <row r="2007" spans="3:3" x14ac:dyDescent="0.25">
      <c r="C2007" s="1"/>
    </row>
    <row r="2008" spans="3:3" x14ac:dyDescent="0.25">
      <c r="C2008" s="1"/>
    </row>
    <row r="2009" spans="3:3" x14ac:dyDescent="0.25">
      <c r="C2009" s="1"/>
    </row>
    <row r="2010" spans="3:3" x14ac:dyDescent="0.25">
      <c r="C2010" s="1"/>
    </row>
    <row r="2011" spans="3:3" x14ac:dyDescent="0.25">
      <c r="C2011" s="1"/>
    </row>
    <row r="2012" spans="3:3" x14ac:dyDescent="0.25">
      <c r="C2012" s="1"/>
    </row>
    <row r="2013" spans="3:3" x14ac:dyDescent="0.25">
      <c r="C2013" s="1"/>
    </row>
    <row r="2014" spans="3:3" x14ac:dyDescent="0.25">
      <c r="C2014" s="1"/>
    </row>
    <row r="2015" spans="3:3" x14ac:dyDescent="0.25">
      <c r="C2015" s="1"/>
    </row>
    <row r="2016" spans="3:3" x14ac:dyDescent="0.25">
      <c r="C2016" s="1"/>
    </row>
    <row r="2017" spans="3:3" x14ac:dyDescent="0.25">
      <c r="C2017" s="1"/>
    </row>
    <row r="2018" spans="3:3" x14ac:dyDescent="0.25">
      <c r="C2018" s="1"/>
    </row>
    <row r="2019" spans="3:3" x14ac:dyDescent="0.25">
      <c r="C2019" s="1"/>
    </row>
    <row r="2020" spans="3:3" x14ac:dyDescent="0.25">
      <c r="C2020" s="1"/>
    </row>
    <row r="2021" spans="3:3" x14ac:dyDescent="0.25">
      <c r="C2021" s="1"/>
    </row>
    <row r="2022" spans="3:3" x14ac:dyDescent="0.25">
      <c r="C2022" s="1"/>
    </row>
    <row r="2023" spans="3:3" x14ac:dyDescent="0.25">
      <c r="C2023" s="1"/>
    </row>
    <row r="2024" spans="3:3" x14ac:dyDescent="0.25">
      <c r="C2024" s="1"/>
    </row>
    <row r="2025" spans="3:3" x14ac:dyDescent="0.25">
      <c r="C2025" s="1"/>
    </row>
    <row r="2026" spans="3:3" x14ac:dyDescent="0.25">
      <c r="C2026" s="1"/>
    </row>
    <row r="2027" spans="3:3" x14ac:dyDescent="0.25">
      <c r="C2027" s="1"/>
    </row>
    <row r="2028" spans="3:3" x14ac:dyDescent="0.25">
      <c r="C2028" s="1"/>
    </row>
    <row r="2029" spans="3:3" x14ac:dyDescent="0.25">
      <c r="C2029" s="1"/>
    </row>
    <row r="2030" spans="3:3" x14ac:dyDescent="0.25">
      <c r="C2030" s="1"/>
    </row>
    <row r="2031" spans="3:3" x14ac:dyDescent="0.25">
      <c r="C2031" s="1"/>
    </row>
    <row r="2032" spans="3:3" x14ac:dyDescent="0.25">
      <c r="C2032" s="1"/>
    </row>
    <row r="2033" spans="3:3" x14ac:dyDescent="0.25">
      <c r="C2033" s="1"/>
    </row>
    <row r="2034" spans="3:3" x14ac:dyDescent="0.25">
      <c r="C2034" s="1"/>
    </row>
    <row r="2035" spans="3:3" x14ac:dyDescent="0.25">
      <c r="C2035" s="1"/>
    </row>
    <row r="2036" spans="3:3" x14ac:dyDescent="0.25">
      <c r="C2036" s="1"/>
    </row>
    <row r="2037" spans="3:3" x14ac:dyDescent="0.25">
      <c r="C2037" s="1"/>
    </row>
    <row r="2038" spans="3:3" x14ac:dyDescent="0.25">
      <c r="C2038" s="1"/>
    </row>
    <row r="2039" spans="3:3" x14ac:dyDescent="0.25">
      <c r="C2039" s="1"/>
    </row>
    <row r="2040" spans="3:3" x14ac:dyDescent="0.25">
      <c r="C2040" s="1"/>
    </row>
    <row r="2041" spans="3:3" x14ac:dyDescent="0.25">
      <c r="C2041" s="1"/>
    </row>
    <row r="2042" spans="3:3" x14ac:dyDescent="0.25">
      <c r="C2042" s="1"/>
    </row>
    <row r="2043" spans="3:3" x14ac:dyDescent="0.25">
      <c r="C2043" s="1"/>
    </row>
    <row r="2044" spans="3:3" x14ac:dyDescent="0.25">
      <c r="C2044" s="1"/>
    </row>
    <row r="2045" spans="3:3" x14ac:dyDescent="0.25">
      <c r="C2045" s="1"/>
    </row>
    <row r="2046" spans="3:3" x14ac:dyDescent="0.25">
      <c r="C2046" s="1"/>
    </row>
    <row r="2047" spans="3:3" x14ac:dyDescent="0.25">
      <c r="C2047" s="1"/>
    </row>
    <row r="2048" spans="3:3" x14ac:dyDescent="0.25">
      <c r="C2048" s="1"/>
    </row>
    <row r="2049" spans="3:3" x14ac:dyDescent="0.25">
      <c r="C2049" s="1"/>
    </row>
    <row r="2050" spans="3:3" x14ac:dyDescent="0.25">
      <c r="C2050" s="1"/>
    </row>
    <row r="2051" spans="3:3" x14ac:dyDescent="0.25">
      <c r="C2051" s="1"/>
    </row>
    <row r="2052" spans="3:3" x14ac:dyDescent="0.25">
      <c r="C2052" s="1"/>
    </row>
    <row r="2053" spans="3:3" x14ac:dyDescent="0.25">
      <c r="C2053" s="1"/>
    </row>
    <row r="2054" spans="3:3" x14ac:dyDescent="0.25">
      <c r="C2054" s="1"/>
    </row>
    <row r="2055" spans="3:3" x14ac:dyDescent="0.25">
      <c r="C2055" s="1"/>
    </row>
    <row r="2056" spans="3:3" x14ac:dyDescent="0.25">
      <c r="C2056" s="1"/>
    </row>
    <row r="2057" spans="3:3" x14ac:dyDescent="0.25">
      <c r="C2057" s="1"/>
    </row>
    <row r="2058" spans="3:3" x14ac:dyDescent="0.25">
      <c r="C2058" s="1"/>
    </row>
    <row r="2059" spans="3:3" x14ac:dyDescent="0.25">
      <c r="C2059" s="1"/>
    </row>
    <row r="2060" spans="3:3" x14ac:dyDescent="0.25">
      <c r="C2060" s="1"/>
    </row>
    <row r="2061" spans="3:3" x14ac:dyDescent="0.25">
      <c r="C2061" s="1"/>
    </row>
    <row r="2062" spans="3:3" x14ac:dyDescent="0.25">
      <c r="C2062" s="1"/>
    </row>
    <row r="2063" spans="3:3" x14ac:dyDescent="0.25">
      <c r="C2063" s="1"/>
    </row>
    <row r="2064" spans="3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2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  <row r="2346" spans="3:3" x14ac:dyDescent="0.25">
      <c r="C2346" s="1"/>
    </row>
    <row r="2347" spans="3:3" x14ac:dyDescent="0.25">
      <c r="C2347" s="1"/>
    </row>
    <row r="2348" spans="3:3" x14ac:dyDescent="0.25">
      <c r="C2348" s="1"/>
    </row>
    <row r="2349" spans="3:3" x14ac:dyDescent="0.25">
      <c r="C2349" s="1"/>
    </row>
    <row r="2350" spans="3:3" x14ac:dyDescent="0.25">
      <c r="C2350" s="1"/>
    </row>
    <row r="2351" spans="3:3" x14ac:dyDescent="0.25">
      <c r="C2351" s="1"/>
    </row>
    <row r="2352" spans="3:3" x14ac:dyDescent="0.25">
      <c r="C2352" s="1"/>
    </row>
    <row r="2353" spans="3:3" x14ac:dyDescent="0.25">
      <c r="C2353" s="1"/>
    </row>
    <row r="2354" spans="3:3" x14ac:dyDescent="0.25">
      <c r="C2354" s="1"/>
    </row>
    <row r="2355" spans="3:3" x14ac:dyDescent="0.25">
      <c r="C2355" s="1"/>
    </row>
    <row r="2356" spans="3:3" x14ac:dyDescent="0.25">
      <c r="C2356" s="1"/>
    </row>
    <row r="2357" spans="3:3" x14ac:dyDescent="0.25">
      <c r="C2357" s="1"/>
    </row>
    <row r="2358" spans="3:3" x14ac:dyDescent="0.25">
      <c r="C2358" s="1"/>
    </row>
    <row r="2359" spans="3:3" x14ac:dyDescent="0.25">
      <c r="C2359" s="1"/>
    </row>
    <row r="2360" spans="3:3" x14ac:dyDescent="0.25">
      <c r="C2360" s="1"/>
    </row>
    <row r="2361" spans="3:3" x14ac:dyDescent="0.25">
      <c r="C2361" s="1"/>
    </row>
    <row r="2362" spans="3:3" x14ac:dyDescent="0.25">
      <c r="C2362" s="1"/>
    </row>
    <row r="2363" spans="3:3" x14ac:dyDescent="0.25">
      <c r="C2363" s="1"/>
    </row>
    <row r="2364" spans="3:3" x14ac:dyDescent="0.25">
      <c r="C2364" s="1"/>
    </row>
    <row r="2365" spans="3:3" x14ac:dyDescent="0.25">
      <c r="C2365" s="1"/>
    </row>
    <row r="2366" spans="3:3" x14ac:dyDescent="0.25">
      <c r="C2366" s="1"/>
    </row>
    <row r="2367" spans="3:3" x14ac:dyDescent="0.25">
      <c r="C2367" s="1"/>
    </row>
    <row r="2368" spans="3:3" x14ac:dyDescent="0.25">
      <c r="C2368" s="1"/>
    </row>
    <row r="2369" spans="3:3" x14ac:dyDescent="0.25">
      <c r="C2369" s="1"/>
    </row>
    <row r="2370" spans="3:3" x14ac:dyDescent="0.25">
      <c r="C2370" s="1"/>
    </row>
    <row r="2371" spans="3:3" x14ac:dyDescent="0.25">
      <c r="C2371" s="1"/>
    </row>
    <row r="2372" spans="3:3" x14ac:dyDescent="0.25">
      <c r="C2372" s="1"/>
    </row>
    <row r="2373" spans="3:3" x14ac:dyDescent="0.25">
      <c r="C2373" s="1"/>
    </row>
    <row r="2374" spans="3:3" x14ac:dyDescent="0.25">
      <c r="C2374" s="2"/>
    </row>
    <row r="2375" spans="3:3" x14ac:dyDescent="0.25">
      <c r="C2375" s="1"/>
    </row>
    <row r="2376" spans="3:3" x14ac:dyDescent="0.25">
      <c r="C2376" s="1"/>
    </row>
    <row r="2377" spans="3:3" x14ac:dyDescent="0.25">
      <c r="C2377" s="1"/>
    </row>
    <row r="2378" spans="3:3" x14ac:dyDescent="0.25">
      <c r="C2378" s="1"/>
    </row>
    <row r="2379" spans="3:3" x14ac:dyDescent="0.25">
      <c r="C2379" s="1"/>
    </row>
    <row r="2380" spans="3:3" x14ac:dyDescent="0.25">
      <c r="C2380" s="1"/>
    </row>
    <row r="2381" spans="3:3" x14ac:dyDescent="0.25">
      <c r="C2381" s="1"/>
    </row>
    <row r="2382" spans="3:3" x14ac:dyDescent="0.25">
      <c r="C2382" s="1"/>
    </row>
    <row r="2383" spans="3:3" x14ac:dyDescent="0.25">
      <c r="C2383" s="1"/>
    </row>
    <row r="2384" spans="3:3" x14ac:dyDescent="0.25">
      <c r="C2384" s="1"/>
    </row>
    <row r="2385" spans="3:3" x14ac:dyDescent="0.25">
      <c r="C2385" s="1"/>
    </row>
    <row r="2386" spans="3:3" x14ac:dyDescent="0.25">
      <c r="C2386" s="1"/>
    </row>
    <row r="2387" spans="3:3" x14ac:dyDescent="0.25">
      <c r="C2387" s="1"/>
    </row>
    <row r="2388" spans="3:3" x14ac:dyDescent="0.25">
      <c r="C2388" s="1"/>
    </row>
    <row r="2389" spans="3:3" x14ac:dyDescent="0.25">
      <c r="C2389" s="1"/>
    </row>
    <row r="2390" spans="3:3" x14ac:dyDescent="0.25">
      <c r="C2390" s="1"/>
    </row>
    <row r="2391" spans="3:3" x14ac:dyDescent="0.25">
      <c r="C2391" s="1"/>
    </row>
    <row r="2392" spans="3:3" x14ac:dyDescent="0.25">
      <c r="C2392" s="1"/>
    </row>
    <row r="2393" spans="3:3" x14ac:dyDescent="0.25">
      <c r="C2393" s="1"/>
    </row>
    <row r="2394" spans="3:3" x14ac:dyDescent="0.25">
      <c r="C2394" s="1"/>
    </row>
    <row r="2395" spans="3:3" x14ac:dyDescent="0.25">
      <c r="C2395" s="1"/>
    </row>
    <row r="2396" spans="3:3" x14ac:dyDescent="0.25">
      <c r="C2396" s="1"/>
    </row>
    <row r="2397" spans="3:3" x14ac:dyDescent="0.25">
      <c r="C2397" s="1"/>
    </row>
    <row r="2398" spans="3:3" x14ac:dyDescent="0.25">
      <c r="C2398" s="1"/>
    </row>
    <row r="2399" spans="3:3" x14ac:dyDescent="0.25">
      <c r="C2399" s="1"/>
    </row>
    <row r="2400" spans="3:3" x14ac:dyDescent="0.25">
      <c r="C2400" s="1"/>
    </row>
    <row r="2401" spans="3:3" x14ac:dyDescent="0.25">
      <c r="C2401" s="1"/>
    </row>
    <row r="2402" spans="3:3" x14ac:dyDescent="0.25">
      <c r="C2402" s="1"/>
    </row>
    <row r="2403" spans="3:3" x14ac:dyDescent="0.25">
      <c r="C2403" s="1"/>
    </row>
    <row r="2404" spans="3:3" x14ac:dyDescent="0.25">
      <c r="C2404" s="1"/>
    </row>
    <row r="2405" spans="3:3" x14ac:dyDescent="0.25">
      <c r="C2405" s="1"/>
    </row>
    <row r="2406" spans="3:3" x14ac:dyDescent="0.25">
      <c r="C2406" s="1"/>
    </row>
    <row r="2407" spans="3:3" x14ac:dyDescent="0.25">
      <c r="C2407" s="1"/>
    </row>
    <row r="2408" spans="3:3" x14ac:dyDescent="0.25">
      <c r="C2408" s="1"/>
    </row>
    <row r="2409" spans="3:3" x14ac:dyDescent="0.25">
      <c r="C2409" s="1"/>
    </row>
    <row r="2410" spans="3:3" x14ac:dyDescent="0.25">
      <c r="C2410" s="1"/>
    </row>
    <row r="2411" spans="3:3" x14ac:dyDescent="0.25">
      <c r="C2411" s="1"/>
    </row>
    <row r="2412" spans="3:3" x14ac:dyDescent="0.25">
      <c r="C2412" s="1"/>
    </row>
    <row r="2413" spans="3:3" x14ac:dyDescent="0.25">
      <c r="C2413" s="1"/>
    </row>
    <row r="2414" spans="3:3" x14ac:dyDescent="0.25">
      <c r="C2414" s="1"/>
    </row>
    <row r="2415" spans="3:3" x14ac:dyDescent="0.25">
      <c r="C2415" s="1"/>
    </row>
    <row r="2416" spans="3:3" x14ac:dyDescent="0.25">
      <c r="C2416" s="1"/>
    </row>
    <row r="2417" spans="3:3" x14ac:dyDescent="0.25">
      <c r="C2417" s="1"/>
    </row>
    <row r="2418" spans="3:3" x14ac:dyDescent="0.25">
      <c r="C2418" s="1"/>
    </row>
    <row r="2419" spans="3:3" x14ac:dyDescent="0.25">
      <c r="C2419" s="1"/>
    </row>
    <row r="2420" spans="3:3" x14ac:dyDescent="0.25">
      <c r="C2420" s="1"/>
    </row>
    <row r="2421" spans="3:3" x14ac:dyDescent="0.25">
      <c r="C2421" s="1"/>
    </row>
    <row r="2422" spans="3:3" x14ac:dyDescent="0.25">
      <c r="C2422" s="1"/>
    </row>
    <row r="2423" spans="3:3" x14ac:dyDescent="0.25">
      <c r="C2423" s="1"/>
    </row>
    <row r="2424" spans="3:3" x14ac:dyDescent="0.25">
      <c r="C2424" s="1"/>
    </row>
    <row r="2425" spans="3:3" x14ac:dyDescent="0.25">
      <c r="C2425" s="1"/>
    </row>
    <row r="2426" spans="3:3" x14ac:dyDescent="0.25">
      <c r="C2426" s="1"/>
    </row>
    <row r="2427" spans="3:3" x14ac:dyDescent="0.25">
      <c r="C2427" s="1"/>
    </row>
    <row r="2428" spans="3:3" x14ac:dyDescent="0.25">
      <c r="C2428" s="1"/>
    </row>
    <row r="2429" spans="3:3" x14ac:dyDescent="0.25">
      <c r="C2429" s="1"/>
    </row>
    <row r="2430" spans="3:3" x14ac:dyDescent="0.25">
      <c r="C2430" s="1"/>
    </row>
    <row r="2431" spans="3:3" x14ac:dyDescent="0.25">
      <c r="C2431" s="1"/>
    </row>
    <row r="2432" spans="3:3" x14ac:dyDescent="0.25">
      <c r="C2432" s="1"/>
    </row>
    <row r="2433" spans="3:3" x14ac:dyDescent="0.25">
      <c r="C2433" s="1"/>
    </row>
    <row r="2434" spans="3:3" x14ac:dyDescent="0.25">
      <c r="C2434" s="1"/>
    </row>
    <row r="2435" spans="3:3" x14ac:dyDescent="0.25">
      <c r="C2435" s="1"/>
    </row>
    <row r="2436" spans="3:3" x14ac:dyDescent="0.25">
      <c r="C2436" s="1"/>
    </row>
    <row r="2437" spans="3:3" x14ac:dyDescent="0.25">
      <c r="C2437" s="1"/>
    </row>
    <row r="2438" spans="3:3" x14ac:dyDescent="0.25">
      <c r="C2438" s="1"/>
    </row>
    <row r="2439" spans="3:3" x14ac:dyDescent="0.25">
      <c r="C2439" s="1"/>
    </row>
    <row r="2440" spans="3:3" x14ac:dyDescent="0.25">
      <c r="C2440" s="1"/>
    </row>
    <row r="2441" spans="3:3" x14ac:dyDescent="0.25">
      <c r="C2441" s="1"/>
    </row>
    <row r="2442" spans="3:3" x14ac:dyDescent="0.25">
      <c r="C2442" s="1"/>
    </row>
    <row r="2443" spans="3:3" x14ac:dyDescent="0.25">
      <c r="C2443" s="1"/>
    </row>
    <row r="2444" spans="3:3" x14ac:dyDescent="0.25">
      <c r="C2444" s="1"/>
    </row>
    <row r="2445" spans="3:3" x14ac:dyDescent="0.25">
      <c r="C2445" s="1"/>
    </row>
    <row r="2446" spans="3:3" x14ac:dyDescent="0.25">
      <c r="C2446" s="1"/>
    </row>
    <row r="2447" spans="3:3" x14ac:dyDescent="0.25">
      <c r="C2447" s="1"/>
    </row>
    <row r="2448" spans="3:3" x14ac:dyDescent="0.25">
      <c r="C2448" s="1"/>
    </row>
    <row r="2449" spans="3:3" x14ac:dyDescent="0.25">
      <c r="C2449" s="1"/>
    </row>
    <row r="2450" spans="3:3" x14ac:dyDescent="0.25">
      <c r="C2450" s="1"/>
    </row>
    <row r="2451" spans="3:3" x14ac:dyDescent="0.25">
      <c r="C2451" s="1"/>
    </row>
    <row r="2452" spans="3:3" x14ac:dyDescent="0.25">
      <c r="C2452" s="1"/>
    </row>
    <row r="2453" spans="3:3" x14ac:dyDescent="0.25">
      <c r="C2453" s="1"/>
    </row>
    <row r="2454" spans="3:3" x14ac:dyDescent="0.25">
      <c r="C2454" s="1"/>
    </row>
    <row r="2455" spans="3:3" x14ac:dyDescent="0.25">
      <c r="C2455" s="1"/>
    </row>
    <row r="2456" spans="3:3" x14ac:dyDescent="0.25">
      <c r="C2456" s="1"/>
    </row>
    <row r="2457" spans="3:3" x14ac:dyDescent="0.25">
      <c r="C2457" s="1"/>
    </row>
    <row r="2458" spans="3:3" x14ac:dyDescent="0.25">
      <c r="C2458" s="1"/>
    </row>
    <row r="2459" spans="3:3" x14ac:dyDescent="0.25">
      <c r="C2459" s="1"/>
    </row>
    <row r="2460" spans="3:3" x14ac:dyDescent="0.25">
      <c r="C2460" s="1"/>
    </row>
    <row r="2461" spans="3:3" x14ac:dyDescent="0.25">
      <c r="C2461" s="1"/>
    </row>
    <row r="2462" spans="3:3" x14ac:dyDescent="0.25">
      <c r="C2462" s="1"/>
    </row>
    <row r="2463" spans="3:3" x14ac:dyDescent="0.25">
      <c r="C2463" s="1"/>
    </row>
    <row r="2464" spans="3:3" x14ac:dyDescent="0.25">
      <c r="C2464" s="1"/>
    </row>
    <row r="2465" spans="3:3" x14ac:dyDescent="0.25">
      <c r="C2465" s="1"/>
    </row>
    <row r="2466" spans="3:3" x14ac:dyDescent="0.25">
      <c r="C2466" s="1"/>
    </row>
    <row r="2467" spans="3:3" x14ac:dyDescent="0.25">
      <c r="C2467" s="1"/>
    </row>
    <row r="2468" spans="3:3" x14ac:dyDescent="0.25">
      <c r="C2468" s="1"/>
    </row>
    <row r="2469" spans="3:3" x14ac:dyDescent="0.25">
      <c r="C2469" s="1"/>
    </row>
    <row r="2470" spans="3:3" x14ac:dyDescent="0.25">
      <c r="C2470" s="1"/>
    </row>
    <row r="2471" spans="3:3" x14ac:dyDescent="0.25">
      <c r="C2471" s="1"/>
    </row>
    <row r="2472" spans="3:3" x14ac:dyDescent="0.25">
      <c r="C2472" s="1"/>
    </row>
    <row r="2473" spans="3:3" x14ac:dyDescent="0.25">
      <c r="C2473" s="1"/>
    </row>
    <row r="2474" spans="3:3" x14ac:dyDescent="0.25">
      <c r="C2474" s="1"/>
    </row>
    <row r="2475" spans="3:3" x14ac:dyDescent="0.25">
      <c r="C2475" s="1"/>
    </row>
    <row r="2476" spans="3:3" x14ac:dyDescent="0.25">
      <c r="C2476" s="1"/>
    </row>
    <row r="2477" spans="3:3" x14ac:dyDescent="0.25">
      <c r="C2477" s="1"/>
    </row>
    <row r="2478" spans="3:3" x14ac:dyDescent="0.25">
      <c r="C2478" s="1"/>
    </row>
    <row r="2479" spans="3:3" x14ac:dyDescent="0.25">
      <c r="C2479" s="1"/>
    </row>
    <row r="2480" spans="3:3" x14ac:dyDescent="0.25">
      <c r="C2480" s="1"/>
    </row>
    <row r="2481" spans="3:3" x14ac:dyDescent="0.25">
      <c r="C2481" s="1"/>
    </row>
    <row r="2482" spans="3:3" x14ac:dyDescent="0.25">
      <c r="C2482" s="1"/>
    </row>
    <row r="2483" spans="3:3" x14ac:dyDescent="0.25">
      <c r="C2483" s="1"/>
    </row>
    <row r="2484" spans="3:3" x14ac:dyDescent="0.25">
      <c r="C2484" s="1"/>
    </row>
    <row r="2485" spans="3:3" x14ac:dyDescent="0.25">
      <c r="C2485" s="1"/>
    </row>
    <row r="2486" spans="3:3" x14ac:dyDescent="0.25">
      <c r="C2486" s="1"/>
    </row>
    <row r="2487" spans="3:3" x14ac:dyDescent="0.25">
      <c r="C2487" s="1"/>
    </row>
    <row r="2488" spans="3:3" x14ac:dyDescent="0.25">
      <c r="C2488" s="1"/>
    </row>
    <row r="2489" spans="3:3" x14ac:dyDescent="0.25">
      <c r="C2489" s="1"/>
    </row>
    <row r="2490" spans="3:3" x14ac:dyDescent="0.25">
      <c r="C2490" s="1"/>
    </row>
    <row r="2491" spans="3:3" x14ac:dyDescent="0.25">
      <c r="C2491" s="1"/>
    </row>
    <row r="2492" spans="3:3" x14ac:dyDescent="0.25">
      <c r="C2492" s="1"/>
    </row>
    <row r="2493" spans="3:3" x14ac:dyDescent="0.25">
      <c r="C2493" s="1"/>
    </row>
    <row r="2494" spans="3:3" x14ac:dyDescent="0.25">
      <c r="C2494" s="1"/>
    </row>
    <row r="2495" spans="3:3" x14ac:dyDescent="0.25">
      <c r="C2495" s="1"/>
    </row>
    <row r="2496" spans="3:3" x14ac:dyDescent="0.25">
      <c r="C2496" s="1"/>
    </row>
    <row r="2497" spans="3:3" x14ac:dyDescent="0.25">
      <c r="C2497" s="1"/>
    </row>
    <row r="2498" spans="3:3" x14ac:dyDescent="0.25">
      <c r="C2498" s="1"/>
    </row>
    <row r="2499" spans="3:3" x14ac:dyDescent="0.25">
      <c r="C2499" s="1"/>
    </row>
    <row r="2500" spans="3:3" x14ac:dyDescent="0.25">
      <c r="C2500" s="1"/>
    </row>
    <row r="2501" spans="3:3" x14ac:dyDescent="0.25">
      <c r="C2501" s="1"/>
    </row>
    <row r="2502" spans="3:3" x14ac:dyDescent="0.25">
      <c r="C2502" s="1"/>
    </row>
    <row r="2503" spans="3:3" x14ac:dyDescent="0.25">
      <c r="C2503" s="1"/>
    </row>
    <row r="2504" spans="3:3" x14ac:dyDescent="0.25">
      <c r="C2504" s="1"/>
    </row>
    <row r="2505" spans="3:3" x14ac:dyDescent="0.25">
      <c r="C2505" s="1"/>
    </row>
    <row r="2506" spans="3:3" x14ac:dyDescent="0.25">
      <c r="C2506" s="1"/>
    </row>
    <row r="2507" spans="3:3" x14ac:dyDescent="0.25">
      <c r="C2507" s="1"/>
    </row>
    <row r="2508" spans="3:3" x14ac:dyDescent="0.25">
      <c r="C2508" s="1"/>
    </row>
    <row r="2509" spans="3:3" x14ac:dyDescent="0.25">
      <c r="C2509" s="1"/>
    </row>
    <row r="2510" spans="3:3" x14ac:dyDescent="0.25">
      <c r="C2510" s="1"/>
    </row>
    <row r="2511" spans="3:3" x14ac:dyDescent="0.25">
      <c r="C2511" s="1"/>
    </row>
    <row r="2512" spans="3:3" x14ac:dyDescent="0.25">
      <c r="C2512" s="1"/>
    </row>
    <row r="2513" spans="3:3" x14ac:dyDescent="0.25">
      <c r="C2513" s="1"/>
    </row>
    <row r="2514" spans="3:3" x14ac:dyDescent="0.25">
      <c r="C2514" s="1"/>
    </row>
    <row r="2515" spans="3:3" x14ac:dyDescent="0.25">
      <c r="C2515" s="1"/>
    </row>
    <row r="2516" spans="3:3" x14ac:dyDescent="0.25">
      <c r="C2516" s="1"/>
    </row>
    <row r="2517" spans="3:3" x14ac:dyDescent="0.25">
      <c r="C2517" s="1"/>
    </row>
    <row r="2518" spans="3:3" x14ac:dyDescent="0.25">
      <c r="C2518" s="1"/>
    </row>
    <row r="2519" spans="3:3" x14ac:dyDescent="0.25">
      <c r="C2519" s="1"/>
    </row>
    <row r="2520" spans="3:3" x14ac:dyDescent="0.25">
      <c r="C2520" s="1"/>
    </row>
    <row r="2521" spans="3:3" x14ac:dyDescent="0.25">
      <c r="C2521" s="1"/>
    </row>
    <row r="2522" spans="3:3" x14ac:dyDescent="0.25">
      <c r="C2522" s="1"/>
    </row>
    <row r="2523" spans="3:3" x14ac:dyDescent="0.25">
      <c r="C2523" s="1"/>
    </row>
    <row r="2524" spans="3:3" x14ac:dyDescent="0.25">
      <c r="C2524" s="1"/>
    </row>
    <row r="2525" spans="3:3" x14ac:dyDescent="0.25">
      <c r="C2525" s="1"/>
    </row>
    <row r="2526" spans="3:3" x14ac:dyDescent="0.25">
      <c r="C2526" s="1"/>
    </row>
    <row r="2527" spans="3:3" x14ac:dyDescent="0.25">
      <c r="C2527" s="1"/>
    </row>
    <row r="2528" spans="3:3" x14ac:dyDescent="0.25">
      <c r="C2528" s="1"/>
    </row>
    <row r="2529" spans="3:3" x14ac:dyDescent="0.25">
      <c r="C2529" s="1"/>
    </row>
    <row r="2530" spans="3:3" x14ac:dyDescent="0.25">
      <c r="C2530" s="1"/>
    </row>
    <row r="2531" spans="3:3" x14ac:dyDescent="0.25">
      <c r="C2531" s="1"/>
    </row>
    <row r="2532" spans="3:3" x14ac:dyDescent="0.25">
      <c r="C2532" s="1"/>
    </row>
    <row r="2533" spans="3:3" x14ac:dyDescent="0.25">
      <c r="C2533" s="1"/>
    </row>
    <row r="2534" spans="3:3" x14ac:dyDescent="0.25">
      <c r="C2534" s="1"/>
    </row>
    <row r="2535" spans="3:3" x14ac:dyDescent="0.25">
      <c r="C2535" s="1"/>
    </row>
    <row r="2536" spans="3:3" x14ac:dyDescent="0.25">
      <c r="C2536" s="1"/>
    </row>
    <row r="2537" spans="3:3" x14ac:dyDescent="0.25">
      <c r="C2537" s="1"/>
    </row>
    <row r="2538" spans="3:3" x14ac:dyDescent="0.25">
      <c r="C2538" s="1"/>
    </row>
    <row r="2539" spans="3:3" x14ac:dyDescent="0.25">
      <c r="C2539" s="1"/>
    </row>
    <row r="2540" spans="3:3" x14ac:dyDescent="0.25">
      <c r="C2540" s="1"/>
    </row>
    <row r="2541" spans="3:3" x14ac:dyDescent="0.25">
      <c r="C2541" s="1"/>
    </row>
    <row r="2542" spans="3:3" x14ac:dyDescent="0.25">
      <c r="C2542" s="1"/>
    </row>
    <row r="2543" spans="3:3" x14ac:dyDescent="0.25">
      <c r="C2543" s="1"/>
    </row>
    <row r="2544" spans="3:3" x14ac:dyDescent="0.25">
      <c r="C2544" s="1"/>
    </row>
    <row r="2545" spans="3:3" x14ac:dyDescent="0.25">
      <c r="C2545" s="1"/>
    </row>
    <row r="2546" spans="3:3" x14ac:dyDescent="0.25">
      <c r="C2546" s="1"/>
    </row>
    <row r="2547" spans="3:3" x14ac:dyDescent="0.25">
      <c r="C2547" s="1"/>
    </row>
    <row r="2548" spans="3:3" x14ac:dyDescent="0.25">
      <c r="C2548" s="1"/>
    </row>
    <row r="2549" spans="3:3" x14ac:dyDescent="0.25">
      <c r="C2549" s="1"/>
    </row>
    <row r="2550" spans="3:3" x14ac:dyDescent="0.25">
      <c r="C2550" s="1"/>
    </row>
    <row r="2551" spans="3:3" x14ac:dyDescent="0.25">
      <c r="C2551" s="1"/>
    </row>
    <row r="2552" spans="3:3" x14ac:dyDescent="0.25">
      <c r="C2552" s="1"/>
    </row>
    <row r="2553" spans="3:3" x14ac:dyDescent="0.25">
      <c r="C2553" s="1"/>
    </row>
    <row r="2554" spans="3:3" x14ac:dyDescent="0.25">
      <c r="C2554" s="1"/>
    </row>
    <row r="2555" spans="3:3" x14ac:dyDescent="0.25">
      <c r="C2555" s="1"/>
    </row>
    <row r="2556" spans="3:3" x14ac:dyDescent="0.25">
      <c r="C2556" s="1"/>
    </row>
    <row r="2557" spans="3:3" x14ac:dyDescent="0.25">
      <c r="C2557" s="1"/>
    </row>
    <row r="2558" spans="3:3" x14ac:dyDescent="0.25">
      <c r="C2558" s="1"/>
    </row>
    <row r="2559" spans="3:3" x14ac:dyDescent="0.25">
      <c r="C2559" s="1"/>
    </row>
    <row r="2560" spans="3:3" x14ac:dyDescent="0.25">
      <c r="C2560" s="1"/>
    </row>
    <row r="2561" spans="3:3" x14ac:dyDescent="0.25">
      <c r="C2561" s="1"/>
    </row>
    <row r="2562" spans="3:3" x14ac:dyDescent="0.25">
      <c r="C2562" s="1"/>
    </row>
    <row r="2563" spans="3:3" x14ac:dyDescent="0.25">
      <c r="C2563" s="1"/>
    </row>
    <row r="2564" spans="3:3" x14ac:dyDescent="0.25">
      <c r="C2564" s="1"/>
    </row>
    <row r="2565" spans="3:3" x14ac:dyDescent="0.25">
      <c r="C2565" s="1"/>
    </row>
    <row r="2566" spans="3:3" x14ac:dyDescent="0.25">
      <c r="C2566" s="1"/>
    </row>
    <row r="2567" spans="3:3" x14ac:dyDescent="0.25">
      <c r="C2567" s="1"/>
    </row>
    <row r="2568" spans="3:3" x14ac:dyDescent="0.25">
      <c r="C2568" s="1"/>
    </row>
    <row r="2569" spans="3:3" x14ac:dyDescent="0.25">
      <c r="C2569" s="1"/>
    </row>
    <row r="2570" spans="3:3" x14ac:dyDescent="0.25">
      <c r="C2570" s="1"/>
    </row>
    <row r="2571" spans="3:3" x14ac:dyDescent="0.25">
      <c r="C2571" s="1"/>
    </row>
    <row r="2572" spans="3:3" x14ac:dyDescent="0.25">
      <c r="C2572" s="1"/>
    </row>
    <row r="2573" spans="3:3" x14ac:dyDescent="0.25">
      <c r="C2573" s="1"/>
    </row>
    <row r="2574" spans="3:3" x14ac:dyDescent="0.25">
      <c r="C2574" s="1"/>
    </row>
    <row r="2575" spans="3:3" x14ac:dyDescent="0.25">
      <c r="C2575" s="1"/>
    </row>
    <row r="2576" spans="3:3" x14ac:dyDescent="0.25">
      <c r="C2576" s="1"/>
    </row>
    <row r="2577" spans="3:3" x14ac:dyDescent="0.25">
      <c r="C2577" s="1"/>
    </row>
    <row r="2578" spans="3:3" x14ac:dyDescent="0.25">
      <c r="C2578" s="1"/>
    </row>
    <row r="2579" spans="3:3" x14ac:dyDescent="0.25">
      <c r="C2579" s="1"/>
    </row>
    <row r="2580" spans="3:3" x14ac:dyDescent="0.25">
      <c r="C2580" s="1"/>
    </row>
    <row r="2581" spans="3:3" x14ac:dyDescent="0.25">
      <c r="C2581" s="1"/>
    </row>
    <row r="2582" spans="3:3" x14ac:dyDescent="0.25">
      <c r="C2582" s="1"/>
    </row>
    <row r="2583" spans="3:3" x14ac:dyDescent="0.25">
      <c r="C2583" s="1"/>
    </row>
    <row r="2584" spans="3:3" x14ac:dyDescent="0.25">
      <c r="C2584" s="1"/>
    </row>
    <row r="2585" spans="3:3" x14ac:dyDescent="0.25">
      <c r="C2585" s="1"/>
    </row>
    <row r="2586" spans="3:3" x14ac:dyDescent="0.25">
      <c r="C2586" s="1"/>
    </row>
    <row r="2587" spans="3:3" x14ac:dyDescent="0.25">
      <c r="C2587" s="1"/>
    </row>
    <row r="2588" spans="3:3" x14ac:dyDescent="0.25">
      <c r="C2588" s="1"/>
    </row>
    <row r="2589" spans="3:3" x14ac:dyDescent="0.25">
      <c r="C2589" s="1"/>
    </row>
    <row r="2590" spans="3:3" x14ac:dyDescent="0.25">
      <c r="C2590" s="1"/>
    </row>
    <row r="2591" spans="3:3" x14ac:dyDescent="0.25">
      <c r="C2591" s="1"/>
    </row>
    <row r="2592" spans="3:3" x14ac:dyDescent="0.25">
      <c r="C2592" s="1"/>
    </row>
    <row r="2593" spans="3:3" x14ac:dyDescent="0.25">
      <c r="C2593" s="1"/>
    </row>
    <row r="2594" spans="3:3" x14ac:dyDescent="0.25">
      <c r="C2594" s="1"/>
    </row>
    <row r="2595" spans="3:3" x14ac:dyDescent="0.25">
      <c r="C2595" s="1"/>
    </row>
    <row r="2596" spans="3:3" x14ac:dyDescent="0.25">
      <c r="C2596" s="1"/>
    </row>
    <row r="2597" spans="3:3" x14ac:dyDescent="0.25">
      <c r="C2597" s="1"/>
    </row>
    <row r="2598" spans="3:3" x14ac:dyDescent="0.25">
      <c r="C2598" s="1"/>
    </row>
    <row r="2599" spans="3:3" x14ac:dyDescent="0.25">
      <c r="C2599" s="1"/>
    </row>
    <row r="2600" spans="3:3" x14ac:dyDescent="0.25">
      <c r="C2600" s="1"/>
    </row>
    <row r="2601" spans="3:3" x14ac:dyDescent="0.25">
      <c r="C2601" s="1"/>
    </row>
    <row r="2602" spans="3:3" x14ac:dyDescent="0.25">
      <c r="C2602" s="1"/>
    </row>
    <row r="2603" spans="3:3" x14ac:dyDescent="0.25">
      <c r="C2603" s="1"/>
    </row>
    <row r="2604" spans="3:3" x14ac:dyDescent="0.25">
      <c r="C2604" s="1"/>
    </row>
    <row r="2605" spans="3:3" x14ac:dyDescent="0.25">
      <c r="C2605" s="1"/>
    </row>
    <row r="2606" spans="3:3" x14ac:dyDescent="0.25">
      <c r="C2606" s="1"/>
    </row>
    <row r="2607" spans="3:3" x14ac:dyDescent="0.25">
      <c r="C2607" s="1"/>
    </row>
    <row r="2608" spans="3:3" x14ac:dyDescent="0.25">
      <c r="C2608" s="1"/>
    </row>
    <row r="2609" spans="3:3" x14ac:dyDescent="0.25">
      <c r="C2609" s="1"/>
    </row>
    <row r="2610" spans="3:3" x14ac:dyDescent="0.25">
      <c r="C2610" s="1"/>
    </row>
    <row r="2611" spans="3:3" x14ac:dyDescent="0.25">
      <c r="C2611" s="1"/>
    </row>
    <row r="2612" spans="3:3" x14ac:dyDescent="0.25">
      <c r="C2612" s="1"/>
    </row>
    <row r="2613" spans="3:3" x14ac:dyDescent="0.25">
      <c r="C2613" s="1"/>
    </row>
    <row r="2614" spans="3:3" x14ac:dyDescent="0.25">
      <c r="C2614" s="1"/>
    </row>
    <row r="2615" spans="3:3" x14ac:dyDescent="0.25">
      <c r="C2615" s="1"/>
    </row>
    <row r="2616" spans="3:3" x14ac:dyDescent="0.25">
      <c r="C2616" s="1"/>
    </row>
    <row r="2617" spans="3:3" x14ac:dyDescent="0.25">
      <c r="C2617" s="1"/>
    </row>
    <row r="2618" spans="3:3" x14ac:dyDescent="0.25">
      <c r="C2618" s="1"/>
    </row>
    <row r="2619" spans="3:3" x14ac:dyDescent="0.25">
      <c r="C2619" s="1"/>
    </row>
    <row r="2620" spans="3:3" x14ac:dyDescent="0.25">
      <c r="C2620" s="1"/>
    </row>
    <row r="2621" spans="3:3" x14ac:dyDescent="0.25">
      <c r="C2621" s="1"/>
    </row>
    <row r="2622" spans="3:3" x14ac:dyDescent="0.25">
      <c r="C2622" s="1"/>
    </row>
    <row r="2623" spans="3:3" x14ac:dyDescent="0.25">
      <c r="C2623" s="1"/>
    </row>
    <row r="2624" spans="3:3" x14ac:dyDescent="0.25">
      <c r="C2624" s="1"/>
    </row>
    <row r="2625" spans="3:3" x14ac:dyDescent="0.25">
      <c r="C2625" s="1"/>
    </row>
    <row r="2626" spans="3:3" x14ac:dyDescent="0.25">
      <c r="C2626" s="1"/>
    </row>
    <row r="2627" spans="3:3" x14ac:dyDescent="0.25">
      <c r="C2627" s="1"/>
    </row>
    <row r="2628" spans="3:3" x14ac:dyDescent="0.25">
      <c r="C2628" s="1"/>
    </row>
    <row r="2629" spans="3:3" x14ac:dyDescent="0.25">
      <c r="C2629" s="1"/>
    </row>
    <row r="2630" spans="3:3" x14ac:dyDescent="0.25">
      <c r="C2630" s="1"/>
    </row>
    <row r="2631" spans="3:3" x14ac:dyDescent="0.25">
      <c r="C2631" s="1"/>
    </row>
    <row r="2632" spans="3:3" x14ac:dyDescent="0.25">
      <c r="C2632" s="1"/>
    </row>
    <row r="2633" spans="3:3" x14ac:dyDescent="0.25">
      <c r="C2633" s="1"/>
    </row>
    <row r="2634" spans="3:3" x14ac:dyDescent="0.25">
      <c r="C2634" s="1"/>
    </row>
    <row r="2635" spans="3:3" x14ac:dyDescent="0.25">
      <c r="C2635" s="1"/>
    </row>
    <row r="2636" spans="3:3" x14ac:dyDescent="0.25">
      <c r="C2636" s="1"/>
    </row>
    <row r="2637" spans="3:3" x14ac:dyDescent="0.25">
      <c r="C2637" s="1"/>
    </row>
    <row r="2638" spans="3:3" x14ac:dyDescent="0.25">
      <c r="C2638" s="1"/>
    </row>
    <row r="2639" spans="3:3" x14ac:dyDescent="0.25">
      <c r="C2639" s="1"/>
    </row>
    <row r="2640" spans="3:3" x14ac:dyDescent="0.25">
      <c r="C2640" s="1"/>
    </row>
    <row r="2641" spans="3:3" x14ac:dyDescent="0.25">
      <c r="C2641" s="1"/>
    </row>
    <row r="2642" spans="3:3" x14ac:dyDescent="0.25">
      <c r="C2642" s="1"/>
    </row>
    <row r="2643" spans="3:3" x14ac:dyDescent="0.25">
      <c r="C2643" s="1"/>
    </row>
    <row r="2644" spans="3:3" x14ac:dyDescent="0.25">
      <c r="C2644" s="1"/>
    </row>
    <row r="2645" spans="3:3" x14ac:dyDescent="0.25">
      <c r="C2645" s="1"/>
    </row>
    <row r="2646" spans="3:3" x14ac:dyDescent="0.25">
      <c r="C2646" s="1"/>
    </row>
    <row r="2647" spans="3:3" x14ac:dyDescent="0.25">
      <c r="C2647" s="1"/>
    </row>
    <row r="2648" spans="3:3" x14ac:dyDescent="0.25">
      <c r="C2648" s="1"/>
    </row>
    <row r="2649" spans="3:3" x14ac:dyDescent="0.25">
      <c r="C2649" s="1"/>
    </row>
    <row r="2650" spans="3:3" x14ac:dyDescent="0.25">
      <c r="C2650" s="1"/>
    </row>
    <row r="2651" spans="3:3" x14ac:dyDescent="0.25">
      <c r="C2651" s="1"/>
    </row>
    <row r="2652" spans="3:3" x14ac:dyDescent="0.25">
      <c r="C2652" s="1"/>
    </row>
    <row r="2653" spans="3:3" x14ac:dyDescent="0.25">
      <c r="C2653" s="1"/>
    </row>
    <row r="2654" spans="3:3" x14ac:dyDescent="0.25">
      <c r="C2654" s="1"/>
    </row>
    <row r="2655" spans="3:3" x14ac:dyDescent="0.25">
      <c r="C2655" s="1"/>
    </row>
    <row r="2656" spans="3:3" x14ac:dyDescent="0.25">
      <c r="C2656" s="1"/>
    </row>
    <row r="2657" spans="3:3" x14ac:dyDescent="0.25">
      <c r="C2657" s="1"/>
    </row>
    <row r="2658" spans="3:3" x14ac:dyDescent="0.25">
      <c r="C2658" s="1"/>
    </row>
    <row r="2659" spans="3:3" x14ac:dyDescent="0.25">
      <c r="C2659" s="1"/>
    </row>
    <row r="2660" spans="3:3" x14ac:dyDescent="0.25">
      <c r="C2660" s="2"/>
    </row>
    <row r="2661" spans="3:3" x14ac:dyDescent="0.25">
      <c r="C2661" s="1"/>
    </row>
    <row r="2662" spans="3:3" x14ac:dyDescent="0.25">
      <c r="C2662" s="1"/>
    </row>
    <row r="2663" spans="3:3" x14ac:dyDescent="0.25">
      <c r="C2663" s="1"/>
    </row>
    <row r="2664" spans="3:3" x14ac:dyDescent="0.25">
      <c r="C2664" s="1"/>
    </row>
    <row r="2665" spans="3:3" x14ac:dyDescent="0.25">
      <c r="C2665" s="1"/>
    </row>
    <row r="2666" spans="3:3" x14ac:dyDescent="0.25">
      <c r="C2666" s="1"/>
    </row>
    <row r="2667" spans="3:3" x14ac:dyDescent="0.25">
      <c r="C2667" s="1"/>
    </row>
    <row r="2668" spans="3:3" x14ac:dyDescent="0.25">
      <c r="C2668" s="1"/>
    </row>
    <row r="2669" spans="3:3" x14ac:dyDescent="0.25">
      <c r="C2669" s="1"/>
    </row>
    <row r="2670" spans="3:3" x14ac:dyDescent="0.25">
      <c r="C2670" s="1"/>
    </row>
    <row r="2671" spans="3:3" x14ac:dyDescent="0.25">
      <c r="C2671" s="1"/>
    </row>
    <row r="2672" spans="3:3" x14ac:dyDescent="0.25">
      <c r="C2672" s="1"/>
    </row>
    <row r="2673" spans="3:3" x14ac:dyDescent="0.25">
      <c r="C2673" s="1"/>
    </row>
    <row r="2674" spans="3:3" x14ac:dyDescent="0.25">
      <c r="C2674" s="1"/>
    </row>
    <row r="2675" spans="3:3" x14ac:dyDescent="0.25">
      <c r="C2675" s="1"/>
    </row>
    <row r="2676" spans="3:3" x14ac:dyDescent="0.25">
      <c r="C2676" s="1"/>
    </row>
    <row r="2677" spans="3:3" x14ac:dyDescent="0.25">
      <c r="C2677" s="1"/>
    </row>
    <row r="2678" spans="3:3" x14ac:dyDescent="0.25">
      <c r="C2678" s="1"/>
    </row>
    <row r="2679" spans="3:3" x14ac:dyDescent="0.25">
      <c r="C2679" s="1"/>
    </row>
    <row r="2680" spans="3:3" x14ac:dyDescent="0.25">
      <c r="C2680" s="1"/>
    </row>
    <row r="2681" spans="3:3" x14ac:dyDescent="0.25">
      <c r="C2681" s="1"/>
    </row>
    <row r="2682" spans="3:3" x14ac:dyDescent="0.25">
      <c r="C2682" s="1"/>
    </row>
    <row r="2683" spans="3:3" x14ac:dyDescent="0.25">
      <c r="C2683" s="1"/>
    </row>
    <row r="2684" spans="3:3" x14ac:dyDescent="0.25">
      <c r="C2684" s="1"/>
    </row>
    <row r="2685" spans="3:3" x14ac:dyDescent="0.25">
      <c r="C2685" s="1"/>
    </row>
    <row r="2686" spans="3:3" x14ac:dyDescent="0.25">
      <c r="C2686" s="1"/>
    </row>
    <row r="2687" spans="3:3" x14ac:dyDescent="0.25">
      <c r="C2687" s="1"/>
    </row>
    <row r="2688" spans="3:3" x14ac:dyDescent="0.25">
      <c r="C2688" s="1"/>
    </row>
    <row r="2689" spans="3:3" x14ac:dyDescent="0.25">
      <c r="C2689" s="1"/>
    </row>
    <row r="2690" spans="3:3" x14ac:dyDescent="0.25">
      <c r="C2690" s="1"/>
    </row>
    <row r="2691" spans="3:3" x14ac:dyDescent="0.25">
      <c r="C2691" s="1"/>
    </row>
    <row r="2692" spans="3:3" x14ac:dyDescent="0.25">
      <c r="C2692" s="1"/>
    </row>
    <row r="2693" spans="3:3" x14ac:dyDescent="0.25">
      <c r="C2693" s="1"/>
    </row>
    <row r="2694" spans="3:3" x14ac:dyDescent="0.25">
      <c r="C2694" s="1"/>
    </row>
    <row r="2695" spans="3:3" x14ac:dyDescent="0.25">
      <c r="C2695" s="1"/>
    </row>
    <row r="2696" spans="3:3" x14ac:dyDescent="0.25">
      <c r="C2696" s="1"/>
    </row>
    <row r="2697" spans="3:3" x14ac:dyDescent="0.25">
      <c r="C2697" s="1"/>
    </row>
    <row r="2698" spans="3:3" x14ac:dyDescent="0.25">
      <c r="C2698" s="1"/>
    </row>
    <row r="2699" spans="3:3" x14ac:dyDescent="0.25">
      <c r="C2699" s="1"/>
    </row>
    <row r="2700" spans="3:3" x14ac:dyDescent="0.25">
      <c r="C2700" s="1"/>
    </row>
    <row r="2701" spans="3:3" x14ac:dyDescent="0.25">
      <c r="C2701" s="1"/>
    </row>
    <row r="2702" spans="3:3" x14ac:dyDescent="0.25">
      <c r="C2702" s="1"/>
    </row>
    <row r="2703" spans="3:3" x14ac:dyDescent="0.25">
      <c r="C2703" s="1"/>
    </row>
    <row r="2704" spans="3:3" x14ac:dyDescent="0.25">
      <c r="C2704" s="1"/>
    </row>
    <row r="2705" spans="3:3" x14ac:dyDescent="0.25">
      <c r="C2705" s="1"/>
    </row>
    <row r="2706" spans="3:3" x14ac:dyDescent="0.25">
      <c r="C2706" s="1"/>
    </row>
    <row r="2707" spans="3:3" x14ac:dyDescent="0.25">
      <c r="C2707" s="1"/>
    </row>
    <row r="2708" spans="3:3" x14ac:dyDescent="0.25">
      <c r="C2708" s="1"/>
    </row>
    <row r="2709" spans="3:3" x14ac:dyDescent="0.25">
      <c r="C2709" s="1"/>
    </row>
    <row r="2710" spans="3:3" x14ac:dyDescent="0.25">
      <c r="C2710" s="1"/>
    </row>
    <row r="2711" spans="3:3" x14ac:dyDescent="0.25">
      <c r="C2711" s="1"/>
    </row>
    <row r="2712" spans="3:3" x14ac:dyDescent="0.25">
      <c r="C2712" s="1"/>
    </row>
    <row r="2713" spans="3:3" x14ac:dyDescent="0.25">
      <c r="C2713" s="1"/>
    </row>
    <row r="2714" spans="3:3" x14ac:dyDescent="0.25">
      <c r="C2714" s="1"/>
    </row>
    <row r="2715" spans="3:3" x14ac:dyDescent="0.25">
      <c r="C2715" s="1"/>
    </row>
    <row r="2716" spans="3:3" x14ac:dyDescent="0.25">
      <c r="C2716" s="1"/>
    </row>
    <row r="2717" spans="3:3" x14ac:dyDescent="0.25">
      <c r="C2717" s="1"/>
    </row>
    <row r="2718" spans="3:3" x14ac:dyDescent="0.25">
      <c r="C2718" s="1"/>
    </row>
    <row r="2719" spans="3:3" x14ac:dyDescent="0.25">
      <c r="C2719" s="1"/>
    </row>
    <row r="2720" spans="3:3" x14ac:dyDescent="0.25">
      <c r="C2720" s="1"/>
    </row>
    <row r="2721" spans="3:3" x14ac:dyDescent="0.25">
      <c r="C2721" s="1"/>
    </row>
    <row r="2722" spans="3:3" x14ac:dyDescent="0.25">
      <c r="C2722" s="1"/>
    </row>
    <row r="2723" spans="3:3" x14ac:dyDescent="0.25">
      <c r="C2723" s="1"/>
    </row>
    <row r="2724" spans="3:3" x14ac:dyDescent="0.25">
      <c r="C2724" s="1"/>
    </row>
    <row r="2725" spans="3:3" x14ac:dyDescent="0.25">
      <c r="C2725" s="1"/>
    </row>
    <row r="2726" spans="3:3" x14ac:dyDescent="0.25">
      <c r="C2726" s="1"/>
    </row>
    <row r="2727" spans="3:3" x14ac:dyDescent="0.25">
      <c r="C2727" s="1"/>
    </row>
    <row r="2728" spans="3:3" x14ac:dyDescent="0.25">
      <c r="C2728" s="1"/>
    </row>
    <row r="2729" spans="3:3" x14ac:dyDescent="0.25">
      <c r="C2729" s="1"/>
    </row>
    <row r="2730" spans="3:3" x14ac:dyDescent="0.25">
      <c r="C2730" s="1"/>
    </row>
    <row r="2731" spans="3:3" x14ac:dyDescent="0.25">
      <c r="C2731" s="1"/>
    </row>
    <row r="2732" spans="3:3" x14ac:dyDescent="0.25">
      <c r="C2732" s="1"/>
    </row>
    <row r="2733" spans="3:3" x14ac:dyDescent="0.25">
      <c r="C2733" s="1"/>
    </row>
    <row r="2734" spans="3:3" x14ac:dyDescent="0.25">
      <c r="C2734" s="1"/>
    </row>
    <row r="2735" spans="3:3" x14ac:dyDescent="0.25">
      <c r="C2735" s="1"/>
    </row>
    <row r="2736" spans="3:3" x14ac:dyDescent="0.25">
      <c r="C2736" s="1"/>
    </row>
    <row r="2737" spans="3:3" x14ac:dyDescent="0.25">
      <c r="C2737" s="1"/>
    </row>
    <row r="2738" spans="3:3" x14ac:dyDescent="0.25">
      <c r="C2738" s="1"/>
    </row>
    <row r="2739" spans="3:3" x14ac:dyDescent="0.25">
      <c r="C2739" s="1"/>
    </row>
    <row r="2740" spans="3:3" x14ac:dyDescent="0.25">
      <c r="C2740" s="1"/>
    </row>
    <row r="2741" spans="3:3" x14ac:dyDescent="0.25">
      <c r="C2741" s="1"/>
    </row>
    <row r="2742" spans="3:3" x14ac:dyDescent="0.25">
      <c r="C2742" s="1"/>
    </row>
    <row r="2743" spans="3:3" x14ac:dyDescent="0.25">
      <c r="C2743" s="1"/>
    </row>
    <row r="2744" spans="3:3" x14ac:dyDescent="0.25">
      <c r="C2744" s="1"/>
    </row>
    <row r="2745" spans="3:3" x14ac:dyDescent="0.25">
      <c r="C2745" s="1"/>
    </row>
    <row r="2746" spans="3:3" x14ac:dyDescent="0.25">
      <c r="C2746" s="1"/>
    </row>
    <row r="2747" spans="3:3" x14ac:dyDescent="0.25">
      <c r="C2747" s="1"/>
    </row>
    <row r="2748" spans="3:3" x14ac:dyDescent="0.25">
      <c r="C2748" s="1"/>
    </row>
    <row r="2749" spans="3:3" x14ac:dyDescent="0.25">
      <c r="C2749" s="1"/>
    </row>
    <row r="2750" spans="3:3" x14ac:dyDescent="0.25">
      <c r="C2750" s="1"/>
    </row>
    <row r="2751" spans="3:3" x14ac:dyDescent="0.25">
      <c r="C2751" s="1"/>
    </row>
    <row r="2752" spans="3:3" x14ac:dyDescent="0.25">
      <c r="C2752" s="1"/>
    </row>
    <row r="2753" spans="3:3" x14ac:dyDescent="0.25">
      <c r="C2753" s="1"/>
    </row>
    <row r="2754" spans="3:3" x14ac:dyDescent="0.25">
      <c r="C2754" s="1"/>
    </row>
    <row r="2755" spans="3:3" x14ac:dyDescent="0.25">
      <c r="C2755" s="1"/>
    </row>
    <row r="2756" spans="3:3" x14ac:dyDescent="0.25">
      <c r="C2756" s="1"/>
    </row>
    <row r="2757" spans="3:3" x14ac:dyDescent="0.25">
      <c r="C2757" s="1"/>
    </row>
    <row r="2758" spans="3:3" x14ac:dyDescent="0.25">
      <c r="C2758" s="1"/>
    </row>
    <row r="2759" spans="3:3" x14ac:dyDescent="0.25">
      <c r="C2759" s="1"/>
    </row>
    <row r="2760" spans="3:3" x14ac:dyDescent="0.25">
      <c r="C2760" s="1"/>
    </row>
    <row r="2761" spans="3:3" x14ac:dyDescent="0.25">
      <c r="C2761" s="1"/>
    </row>
    <row r="2762" spans="3:3" x14ac:dyDescent="0.25">
      <c r="C2762" s="1"/>
    </row>
    <row r="2763" spans="3:3" x14ac:dyDescent="0.25">
      <c r="C2763" s="1"/>
    </row>
    <row r="2764" spans="3:3" x14ac:dyDescent="0.25">
      <c r="C2764" s="1"/>
    </row>
    <row r="2765" spans="3:3" x14ac:dyDescent="0.25">
      <c r="C2765" s="1"/>
    </row>
    <row r="2766" spans="3:3" x14ac:dyDescent="0.25">
      <c r="C2766" s="1"/>
    </row>
    <row r="2767" spans="3:3" x14ac:dyDescent="0.25">
      <c r="C2767" s="1"/>
    </row>
    <row r="2768" spans="3:3" x14ac:dyDescent="0.25">
      <c r="C2768" s="1"/>
    </row>
    <row r="2769" spans="3:3" x14ac:dyDescent="0.25">
      <c r="C2769" s="1"/>
    </row>
    <row r="2770" spans="3:3" x14ac:dyDescent="0.25">
      <c r="C2770" s="1"/>
    </row>
    <row r="2771" spans="3:3" x14ac:dyDescent="0.25">
      <c r="C2771" s="1"/>
    </row>
    <row r="2772" spans="3:3" x14ac:dyDescent="0.25">
      <c r="C2772" s="1"/>
    </row>
    <row r="2773" spans="3:3" x14ac:dyDescent="0.25">
      <c r="C2773" s="1"/>
    </row>
    <row r="2774" spans="3:3" x14ac:dyDescent="0.25">
      <c r="C2774" s="1"/>
    </row>
    <row r="2775" spans="3:3" x14ac:dyDescent="0.25">
      <c r="C2775" s="1"/>
    </row>
    <row r="2776" spans="3:3" x14ac:dyDescent="0.25">
      <c r="C2776" s="1"/>
    </row>
    <row r="2777" spans="3:3" x14ac:dyDescent="0.25">
      <c r="C2777" s="1"/>
    </row>
    <row r="2778" spans="3:3" x14ac:dyDescent="0.25">
      <c r="C2778" s="1"/>
    </row>
    <row r="2779" spans="3:3" x14ac:dyDescent="0.25">
      <c r="C2779" s="1"/>
    </row>
    <row r="2780" spans="3:3" x14ac:dyDescent="0.25">
      <c r="C2780" s="1"/>
    </row>
    <row r="2781" spans="3:3" x14ac:dyDescent="0.25">
      <c r="C2781" s="1"/>
    </row>
    <row r="2782" spans="3:3" x14ac:dyDescent="0.25">
      <c r="C2782" s="1"/>
    </row>
    <row r="2783" spans="3:3" x14ac:dyDescent="0.25">
      <c r="C2783" s="1"/>
    </row>
    <row r="2784" spans="3:3" x14ac:dyDescent="0.25">
      <c r="C2784" s="1"/>
    </row>
    <row r="2785" spans="3:3" x14ac:dyDescent="0.25">
      <c r="C2785" s="1"/>
    </row>
    <row r="2786" spans="3:3" x14ac:dyDescent="0.25">
      <c r="C2786" s="1"/>
    </row>
    <row r="2787" spans="3:3" x14ac:dyDescent="0.25">
      <c r="C2787" s="1"/>
    </row>
    <row r="2788" spans="3:3" x14ac:dyDescent="0.25">
      <c r="C2788" s="1"/>
    </row>
    <row r="2789" spans="3:3" x14ac:dyDescent="0.25">
      <c r="C2789" s="1"/>
    </row>
    <row r="2790" spans="3:3" x14ac:dyDescent="0.25">
      <c r="C2790" s="1"/>
    </row>
    <row r="2791" spans="3:3" x14ac:dyDescent="0.25">
      <c r="C2791" s="1"/>
    </row>
    <row r="2792" spans="3:3" x14ac:dyDescent="0.25">
      <c r="C2792" s="1"/>
    </row>
    <row r="2793" spans="3:3" x14ac:dyDescent="0.25">
      <c r="C2793" s="1"/>
    </row>
    <row r="2794" spans="3:3" x14ac:dyDescent="0.25">
      <c r="C2794" s="1"/>
    </row>
    <row r="2795" spans="3:3" x14ac:dyDescent="0.25">
      <c r="C2795" s="1"/>
    </row>
    <row r="2796" spans="3:3" x14ac:dyDescent="0.25">
      <c r="C2796" s="1"/>
    </row>
    <row r="2797" spans="3:3" x14ac:dyDescent="0.25">
      <c r="C2797" s="1"/>
    </row>
    <row r="2798" spans="3:3" x14ac:dyDescent="0.25">
      <c r="C2798" s="1"/>
    </row>
    <row r="2799" spans="3:3" x14ac:dyDescent="0.25">
      <c r="C2799" s="1"/>
    </row>
    <row r="2800" spans="3:3" x14ac:dyDescent="0.25">
      <c r="C2800" s="1"/>
    </row>
    <row r="2801" spans="3:3" x14ac:dyDescent="0.25">
      <c r="C2801" s="1"/>
    </row>
    <row r="2802" spans="3:3" x14ac:dyDescent="0.25">
      <c r="C2802" s="1"/>
    </row>
    <row r="2803" spans="3:3" x14ac:dyDescent="0.25">
      <c r="C2803" s="1"/>
    </row>
    <row r="2804" spans="3:3" x14ac:dyDescent="0.25">
      <c r="C2804" s="1"/>
    </row>
    <row r="2805" spans="3:3" x14ac:dyDescent="0.25">
      <c r="C2805" s="1"/>
    </row>
    <row r="2806" spans="3:3" x14ac:dyDescent="0.25">
      <c r="C2806" s="1"/>
    </row>
    <row r="2807" spans="3:3" x14ac:dyDescent="0.25">
      <c r="C2807" s="1"/>
    </row>
    <row r="2808" spans="3:3" x14ac:dyDescent="0.25">
      <c r="C2808" s="1"/>
    </row>
    <row r="2809" spans="3:3" x14ac:dyDescent="0.25">
      <c r="C2809" s="1"/>
    </row>
    <row r="2810" spans="3:3" x14ac:dyDescent="0.25">
      <c r="C2810" s="1"/>
    </row>
    <row r="2811" spans="3:3" x14ac:dyDescent="0.25">
      <c r="C2811" s="1"/>
    </row>
    <row r="2812" spans="3:3" x14ac:dyDescent="0.25">
      <c r="C2812" s="1"/>
    </row>
    <row r="2813" spans="3:3" x14ac:dyDescent="0.25">
      <c r="C2813" s="1"/>
    </row>
    <row r="2814" spans="3:3" x14ac:dyDescent="0.25">
      <c r="C2814" s="1"/>
    </row>
    <row r="2815" spans="3:3" x14ac:dyDescent="0.25">
      <c r="C2815" s="1"/>
    </row>
    <row r="2816" spans="3:3" x14ac:dyDescent="0.25">
      <c r="C2816" s="1"/>
    </row>
    <row r="2817" spans="3:3" x14ac:dyDescent="0.25">
      <c r="C2817" s="1"/>
    </row>
    <row r="2818" spans="3:3" x14ac:dyDescent="0.25">
      <c r="C2818" s="1"/>
    </row>
    <row r="2819" spans="3:3" x14ac:dyDescent="0.25">
      <c r="C2819" s="1"/>
    </row>
    <row r="2820" spans="3:3" x14ac:dyDescent="0.25">
      <c r="C2820" s="1"/>
    </row>
    <row r="2821" spans="3:3" x14ac:dyDescent="0.25">
      <c r="C2821" s="1"/>
    </row>
    <row r="2822" spans="3:3" x14ac:dyDescent="0.25">
      <c r="C2822" s="1"/>
    </row>
    <row r="2823" spans="3:3" x14ac:dyDescent="0.25">
      <c r="C2823" s="1"/>
    </row>
    <row r="2824" spans="3:3" x14ac:dyDescent="0.25">
      <c r="C2824" s="1"/>
    </row>
    <row r="2825" spans="3:3" x14ac:dyDescent="0.25">
      <c r="C2825" s="1"/>
    </row>
    <row r="2826" spans="3:3" x14ac:dyDescent="0.25">
      <c r="C2826" s="1"/>
    </row>
    <row r="2827" spans="3:3" x14ac:dyDescent="0.25">
      <c r="C2827" s="1"/>
    </row>
    <row r="2828" spans="3:3" x14ac:dyDescent="0.25">
      <c r="C2828" s="1"/>
    </row>
    <row r="2829" spans="3:3" x14ac:dyDescent="0.25">
      <c r="C2829" s="1"/>
    </row>
    <row r="2830" spans="3:3" x14ac:dyDescent="0.25">
      <c r="C2830" s="1"/>
    </row>
    <row r="2831" spans="3:3" x14ac:dyDescent="0.25">
      <c r="C2831" s="2"/>
    </row>
    <row r="2832" spans="3:3" x14ac:dyDescent="0.25">
      <c r="C2832" s="1"/>
    </row>
    <row r="2833" spans="3:3" x14ac:dyDescent="0.25">
      <c r="C2833" s="1"/>
    </row>
    <row r="2834" spans="3:3" x14ac:dyDescent="0.25">
      <c r="C2834" s="1"/>
    </row>
    <row r="2835" spans="3:3" x14ac:dyDescent="0.25">
      <c r="C2835" s="1"/>
    </row>
    <row r="2836" spans="3:3" x14ac:dyDescent="0.25">
      <c r="C2836" s="1"/>
    </row>
    <row r="2837" spans="3:3" x14ac:dyDescent="0.25">
      <c r="C2837" s="1"/>
    </row>
    <row r="2838" spans="3:3" x14ac:dyDescent="0.25">
      <c r="C2838" s="1"/>
    </row>
    <row r="2839" spans="3:3" x14ac:dyDescent="0.25">
      <c r="C2839" s="1"/>
    </row>
    <row r="2840" spans="3:3" x14ac:dyDescent="0.25">
      <c r="C2840" s="1"/>
    </row>
    <row r="2841" spans="3:3" x14ac:dyDescent="0.25">
      <c r="C2841" s="1"/>
    </row>
    <row r="2842" spans="3:3" x14ac:dyDescent="0.25">
      <c r="C2842" s="1"/>
    </row>
    <row r="2843" spans="3:3" x14ac:dyDescent="0.25">
      <c r="C2843" s="1"/>
    </row>
    <row r="2844" spans="3:3" x14ac:dyDescent="0.25">
      <c r="C2844" s="1"/>
    </row>
    <row r="2845" spans="3:3" x14ac:dyDescent="0.25">
      <c r="C2845" s="1"/>
    </row>
    <row r="2846" spans="3:3" x14ac:dyDescent="0.25">
      <c r="C2846" s="1"/>
    </row>
    <row r="2847" spans="3:3" x14ac:dyDescent="0.25">
      <c r="C2847" s="1"/>
    </row>
    <row r="2848" spans="3:3" x14ac:dyDescent="0.25">
      <c r="C2848" s="1"/>
    </row>
    <row r="2849" spans="3:3" x14ac:dyDescent="0.25">
      <c r="C2849" s="1"/>
    </row>
    <row r="2850" spans="3:3" x14ac:dyDescent="0.25">
      <c r="C2850" s="1"/>
    </row>
    <row r="2851" spans="3:3" x14ac:dyDescent="0.25">
      <c r="C2851" s="1"/>
    </row>
    <row r="2852" spans="3:3" x14ac:dyDescent="0.25">
      <c r="C2852" s="1"/>
    </row>
    <row r="2853" spans="3:3" x14ac:dyDescent="0.25">
      <c r="C2853" s="1"/>
    </row>
    <row r="2854" spans="3:3" x14ac:dyDescent="0.25">
      <c r="C2854" s="1"/>
    </row>
    <row r="2855" spans="3:3" x14ac:dyDescent="0.25">
      <c r="C2855" s="1"/>
    </row>
    <row r="2856" spans="3:3" x14ac:dyDescent="0.25">
      <c r="C2856" s="1"/>
    </row>
    <row r="2857" spans="3:3" x14ac:dyDescent="0.25">
      <c r="C2857" s="1"/>
    </row>
    <row r="2858" spans="3:3" x14ac:dyDescent="0.25">
      <c r="C2858" s="1"/>
    </row>
    <row r="2859" spans="3:3" x14ac:dyDescent="0.25">
      <c r="C2859" s="1"/>
    </row>
    <row r="2860" spans="3:3" x14ac:dyDescent="0.25">
      <c r="C2860" s="1"/>
    </row>
    <row r="2861" spans="3:3" x14ac:dyDescent="0.25">
      <c r="C2861" s="1"/>
    </row>
    <row r="2862" spans="3:3" x14ac:dyDescent="0.25">
      <c r="C2862" s="1"/>
    </row>
    <row r="2863" spans="3:3" x14ac:dyDescent="0.25">
      <c r="C2863" s="1"/>
    </row>
    <row r="2864" spans="3:3" x14ac:dyDescent="0.25">
      <c r="C2864" s="1"/>
    </row>
    <row r="2865" spans="3:3" x14ac:dyDescent="0.25">
      <c r="C2865" s="1"/>
    </row>
    <row r="2866" spans="3:3" x14ac:dyDescent="0.25">
      <c r="C2866" s="1"/>
    </row>
    <row r="2867" spans="3:3" x14ac:dyDescent="0.25">
      <c r="C2867" s="1"/>
    </row>
    <row r="2868" spans="3:3" x14ac:dyDescent="0.25">
      <c r="C2868" s="1"/>
    </row>
    <row r="2869" spans="3:3" x14ac:dyDescent="0.25">
      <c r="C2869" s="1"/>
    </row>
    <row r="2870" spans="3:3" x14ac:dyDescent="0.25">
      <c r="C2870" s="1"/>
    </row>
    <row r="2871" spans="3:3" x14ac:dyDescent="0.25">
      <c r="C2871" s="1"/>
    </row>
    <row r="2872" spans="3:3" x14ac:dyDescent="0.25">
      <c r="C2872" s="1"/>
    </row>
    <row r="2873" spans="3:3" x14ac:dyDescent="0.25">
      <c r="C2873" s="1"/>
    </row>
    <row r="2874" spans="3:3" x14ac:dyDescent="0.25">
      <c r="C2874" s="1"/>
    </row>
    <row r="2875" spans="3:3" x14ac:dyDescent="0.25">
      <c r="C2875" s="1"/>
    </row>
    <row r="2876" spans="3:3" x14ac:dyDescent="0.25">
      <c r="C2876" s="1"/>
    </row>
    <row r="2877" spans="3:3" x14ac:dyDescent="0.25">
      <c r="C2877" s="1"/>
    </row>
    <row r="2878" spans="3:3" x14ac:dyDescent="0.25">
      <c r="C2878" s="1"/>
    </row>
    <row r="2879" spans="3:3" x14ac:dyDescent="0.25">
      <c r="C2879" s="1"/>
    </row>
    <row r="2880" spans="3:3" x14ac:dyDescent="0.25">
      <c r="C2880" s="1"/>
    </row>
    <row r="2881" spans="3:3" x14ac:dyDescent="0.25">
      <c r="C2881" s="1"/>
    </row>
    <row r="2882" spans="3:3" x14ac:dyDescent="0.25">
      <c r="C2882" s="1"/>
    </row>
    <row r="2883" spans="3:3" x14ac:dyDescent="0.25">
      <c r="C2883" s="1"/>
    </row>
    <row r="2884" spans="3:3" x14ac:dyDescent="0.25">
      <c r="C2884" s="1"/>
    </row>
    <row r="2885" spans="3:3" x14ac:dyDescent="0.25">
      <c r="C2885" s="1"/>
    </row>
    <row r="2886" spans="3:3" x14ac:dyDescent="0.25">
      <c r="C2886" s="1"/>
    </row>
    <row r="2887" spans="3:3" x14ac:dyDescent="0.25">
      <c r="C2887" s="1"/>
    </row>
    <row r="2888" spans="3:3" x14ac:dyDescent="0.25">
      <c r="C2888" s="1"/>
    </row>
    <row r="2889" spans="3:3" x14ac:dyDescent="0.25">
      <c r="C2889" s="1"/>
    </row>
    <row r="2890" spans="3:3" x14ac:dyDescent="0.25">
      <c r="C2890" s="1"/>
    </row>
    <row r="2891" spans="3:3" x14ac:dyDescent="0.25">
      <c r="C2891" s="1"/>
    </row>
    <row r="2892" spans="3:3" x14ac:dyDescent="0.25">
      <c r="C2892" s="1"/>
    </row>
    <row r="2893" spans="3:3" x14ac:dyDescent="0.25">
      <c r="C2893" s="1"/>
    </row>
    <row r="2894" spans="3:3" x14ac:dyDescent="0.25">
      <c r="C2894" s="1"/>
    </row>
    <row r="2895" spans="3:3" x14ac:dyDescent="0.25">
      <c r="C2895" s="1"/>
    </row>
    <row r="2896" spans="3:3" x14ac:dyDescent="0.25">
      <c r="C2896" s="1"/>
    </row>
    <row r="2897" spans="3:3" x14ac:dyDescent="0.25">
      <c r="C2897" s="1"/>
    </row>
    <row r="2898" spans="3:3" x14ac:dyDescent="0.25">
      <c r="C2898" s="1"/>
    </row>
    <row r="2899" spans="3:3" x14ac:dyDescent="0.25">
      <c r="C2899" s="1"/>
    </row>
    <row r="2900" spans="3:3" x14ac:dyDescent="0.25">
      <c r="C2900" s="1"/>
    </row>
    <row r="2901" spans="3:3" x14ac:dyDescent="0.25">
      <c r="C2901" s="1"/>
    </row>
    <row r="2902" spans="3:3" x14ac:dyDescent="0.25">
      <c r="C2902" s="1"/>
    </row>
    <row r="2903" spans="3:3" x14ac:dyDescent="0.25">
      <c r="C2903" s="1"/>
    </row>
    <row r="2904" spans="3:3" x14ac:dyDescent="0.25">
      <c r="C2904" s="1"/>
    </row>
    <row r="2905" spans="3:3" x14ac:dyDescent="0.25">
      <c r="C2905" s="1"/>
    </row>
    <row r="2906" spans="3:3" x14ac:dyDescent="0.25">
      <c r="C2906" s="1"/>
    </row>
    <row r="2907" spans="3:3" x14ac:dyDescent="0.25">
      <c r="C2907" s="1"/>
    </row>
    <row r="2908" spans="3:3" x14ac:dyDescent="0.25">
      <c r="C2908" s="1"/>
    </row>
    <row r="2909" spans="3:3" x14ac:dyDescent="0.25">
      <c r="C2909" s="1"/>
    </row>
    <row r="2910" spans="3:3" x14ac:dyDescent="0.25">
      <c r="C2910" s="1"/>
    </row>
    <row r="2911" spans="3:3" x14ac:dyDescent="0.25">
      <c r="C2911" s="1"/>
    </row>
    <row r="2912" spans="3:3" x14ac:dyDescent="0.25">
      <c r="C2912" s="1"/>
    </row>
    <row r="2913" spans="3:3" x14ac:dyDescent="0.25">
      <c r="C2913" s="1"/>
    </row>
    <row r="2914" spans="3:3" x14ac:dyDescent="0.25">
      <c r="C2914" s="1"/>
    </row>
    <row r="2915" spans="3:3" x14ac:dyDescent="0.25">
      <c r="C2915" s="1"/>
    </row>
    <row r="2916" spans="3:3" x14ac:dyDescent="0.25">
      <c r="C2916" s="1"/>
    </row>
    <row r="2917" spans="3:3" x14ac:dyDescent="0.25">
      <c r="C2917" s="1"/>
    </row>
    <row r="2918" spans="3:3" x14ac:dyDescent="0.25">
      <c r="C2918" s="1"/>
    </row>
    <row r="2919" spans="3:3" x14ac:dyDescent="0.25">
      <c r="C2919" s="1"/>
    </row>
    <row r="2920" spans="3:3" x14ac:dyDescent="0.25">
      <c r="C2920" s="1"/>
    </row>
    <row r="2921" spans="3:3" x14ac:dyDescent="0.25">
      <c r="C2921" s="1"/>
    </row>
    <row r="2922" spans="3:3" x14ac:dyDescent="0.25">
      <c r="C2922" s="1"/>
    </row>
    <row r="2923" spans="3:3" x14ac:dyDescent="0.25">
      <c r="C2923" s="1"/>
    </row>
    <row r="2924" spans="3:3" x14ac:dyDescent="0.25">
      <c r="C2924" s="1"/>
    </row>
    <row r="2925" spans="3:3" x14ac:dyDescent="0.25">
      <c r="C2925" s="1"/>
    </row>
    <row r="2926" spans="3:3" x14ac:dyDescent="0.25">
      <c r="C2926" s="1"/>
    </row>
    <row r="2927" spans="3:3" x14ac:dyDescent="0.25">
      <c r="C2927" s="1"/>
    </row>
    <row r="2928" spans="3:3" x14ac:dyDescent="0.25">
      <c r="C2928" s="1"/>
    </row>
    <row r="2929" spans="3:3" x14ac:dyDescent="0.25">
      <c r="C2929" s="1"/>
    </row>
    <row r="2930" spans="3:3" x14ac:dyDescent="0.25">
      <c r="C2930" s="1"/>
    </row>
    <row r="2931" spans="3:3" x14ac:dyDescent="0.25">
      <c r="C2931" s="1"/>
    </row>
    <row r="2932" spans="3:3" x14ac:dyDescent="0.25">
      <c r="C2932" s="1"/>
    </row>
    <row r="2933" spans="3:3" x14ac:dyDescent="0.25">
      <c r="C2933" s="1"/>
    </row>
    <row r="2934" spans="3:3" x14ac:dyDescent="0.25">
      <c r="C2934" s="1"/>
    </row>
    <row r="2935" spans="3:3" x14ac:dyDescent="0.25">
      <c r="C2935" s="1"/>
    </row>
    <row r="2936" spans="3:3" x14ac:dyDescent="0.25">
      <c r="C2936" s="1"/>
    </row>
    <row r="2937" spans="3:3" x14ac:dyDescent="0.25">
      <c r="C2937" s="1"/>
    </row>
    <row r="2938" spans="3:3" x14ac:dyDescent="0.25">
      <c r="C2938" s="1"/>
    </row>
    <row r="2939" spans="3:3" x14ac:dyDescent="0.25">
      <c r="C2939" s="1"/>
    </row>
    <row r="2940" spans="3:3" x14ac:dyDescent="0.25">
      <c r="C2940" s="1"/>
    </row>
    <row r="2941" spans="3:3" x14ac:dyDescent="0.25">
      <c r="C2941" s="1"/>
    </row>
    <row r="2942" spans="3:3" x14ac:dyDescent="0.25">
      <c r="C2942" s="1"/>
    </row>
    <row r="2943" spans="3:3" x14ac:dyDescent="0.25">
      <c r="C2943" s="1"/>
    </row>
    <row r="2944" spans="3:3" x14ac:dyDescent="0.25">
      <c r="C2944" s="1"/>
    </row>
    <row r="2945" spans="3:3" x14ac:dyDescent="0.25">
      <c r="C2945" s="1"/>
    </row>
    <row r="2946" spans="3:3" x14ac:dyDescent="0.25">
      <c r="C2946" s="1"/>
    </row>
    <row r="2947" spans="3:3" x14ac:dyDescent="0.25">
      <c r="C2947" s="1"/>
    </row>
    <row r="2948" spans="3:3" x14ac:dyDescent="0.25">
      <c r="C2948" s="1"/>
    </row>
    <row r="2949" spans="3:3" x14ac:dyDescent="0.25">
      <c r="C2949" s="1"/>
    </row>
    <row r="2950" spans="3:3" x14ac:dyDescent="0.25">
      <c r="C2950" s="1"/>
    </row>
    <row r="2951" spans="3:3" x14ac:dyDescent="0.25">
      <c r="C2951" s="1"/>
    </row>
    <row r="2952" spans="3:3" x14ac:dyDescent="0.25">
      <c r="C2952" s="1"/>
    </row>
    <row r="2953" spans="3:3" x14ac:dyDescent="0.25">
      <c r="C2953" s="1"/>
    </row>
    <row r="2954" spans="3:3" x14ac:dyDescent="0.25">
      <c r="C2954" s="1"/>
    </row>
    <row r="2955" spans="3:3" x14ac:dyDescent="0.25">
      <c r="C2955" s="1"/>
    </row>
    <row r="2956" spans="3:3" x14ac:dyDescent="0.25">
      <c r="C2956" s="1"/>
    </row>
    <row r="2957" spans="3:3" x14ac:dyDescent="0.25">
      <c r="C2957" s="1"/>
    </row>
    <row r="2958" spans="3:3" x14ac:dyDescent="0.25">
      <c r="C2958" s="1"/>
    </row>
    <row r="2959" spans="3:3" x14ac:dyDescent="0.25">
      <c r="C2959" s="1"/>
    </row>
    <row r="2960" spans="3:3" x14ac:dyDescent="0.25">
      <c r="C2960" s="1"/>
    </row>
    <row r="2961" spans="3:3" x14ac:dyDescent="0.25">
      <c r="C2961" s="1"/>
    </row>
    <row r="2962" spans="3:3" x14ac:dyDescent="0.25">
      <c r="C2962" s="1"/>
    </row>
    <row r="2963" spans="3:3" x14ac:dyDescent="0.25">
      <c r="C2963" s="1"/>
    </row>
    <row r="2964" spans="3:3" x14ac:dyDescent="0.25">
      <c r="C2964" s="1"/>
    </row>
    <row r="2965" spans="3:3" x14ac:dyDescent="0.25">
      <c r="C2965" s="1"/>
    </row>
    <row r="2966" spans="3:3" x14ac:dyDescent="0.25">
      <c r="C2966" s="1"/>
    </row>
    <row r="2967" spans="3:3" x14ac:dyDescent="0.25">
      <c r="C2967" s="1"/>
    </row>
    <row r="2968" spans="3:3" x14ac:dyDescent="0.25">
      <c r="C2968" s="1"/>
    </row>
    <row r="2969" spans="3:3" x14ac:dyDescent="0.25">
      <c r="C2969" s="1"/>
    </row>
    <row r="2970" spans="3:3" x14ac:dyDescent="0.25">
      <c r="C2970" s="1"/>
    </row>
    <row r="2971" spans="3:3" x14ac:dyDescent="0.25">
      <c r="C2971" s="1"/>
    </row>
    <row r="2972" spans="3:3" x14ac:dyDescent="0.25">
      <c r="C2972" s="1"/>
    </row>
    <row r="2973" spans="3:3" x14ac:dyDescent="0.25">
      <c r="C2973" s="1"/>
    </row>
    <row r="2974" spans="3:3" x14ac:dyDescent="0.25">
      <c r="C2974" s="1"/>
    </row>
    <row r="2975" spans="3:3" x14ac:dyDescent="0.25">
      <c r="C2975" s="1"/>
    </row>
    <row r="2976" spans="3:3" x14ac:dyDescent="0.25">
      <c r="C2976" s="1"/>
    </row>
    <row r="2977" spans="3:3" x14ac:dyDescent="0.25">
      <c r="C2977" s="1"/>
    </row>
    <row r="2978" spans="3:3" x14ac:dyDescent="0.25">
      <c r="C2978" s="1"/>
    </row>
    <row r="2979" spans="3:3" x14ac:dyDescent="0.25">
      <c r="C2979" s="1"/>
    </row>
    <row r="2980" spans="3:3" x14ac:dyDescent="0.25">
      <c r="C2980" s="1"/>
    </row>
    <row r="2981" spans="3:3" x14ac:dyDescent="0.25">
      <c r="C2981" s="1"/>
    </row>
    <row r="2982" spans="3:3" x14ac:dyDescent="0.25">
      <c r="C2982" s="1"/>
    </row>
    <row r="2983" spans="3:3" x14ac:dyDescent="0.25">
      <c r="C2983" s="1"/>
    </row>
    <row r="2984" spans="3:3" x14ac:dyDescent="0.25">
      <c r="C2984" s="1"/>
    </row>
    <row r="2985" spans="3:3" x14ac:dyDescent="0.25">
      <c r="C2985" s="1"/>
    </row>
    <row r="2986" spans="3:3" x14ac:dyDescent="0.25">
      <c r="C2986" s="1"/>
    </row>
    <row r="2987" spans="3:3" x14ac:dyDescent="0.25">
      <c r="C2987" s="1"/>
    </row>
    <row r="2988" spans="3:3" x14ac:dyDescent="0.25">
      <c r="C2988" s="1"/>
    </row>
    <row r="2989" spans="3:3" x14ac:dyDescent="0.25">
      <c r="C2989" s="1"/>
    </row>
    <row r="2990" spans="3:3" x14ac:dyDescent="0.25">
      <c r="C2990" s="1"/>
    </row>
    <row r="2991" spans="3:3" x14ac:dyDescent="0.25">
      <c r="C2991" s="1"/>
    </row>
    <row r="2992" spans="3:3" x14ac:dyDescent="0.25">
      <c r="C2992" s="1"/>
    </row>
    <row r="2993" spans="3:3" x14ac:dyDescent="0.25">
      <c r="C2993" s="1"/>
    </row>
    <row r="2994" spans="3:3" x14ac:dyDescent="0.25">
      <c r="C2994" s="1"/>
    </row>
    <row r="2995" spans="3:3" x14ac:dyDescent="0.25">
      <c r="C2995" s="1"/>
    </row>
    <row r="2996" spans="3:3" x14ac:dyDescent="0.25">
      <c r="C2996" s="1"/>
    </row>
    <row r="2997" spans="3:3" x14ac:dyDescent="0.25">
      <c r="C2997" s="1"/>
    </row>
    <row r="2998" spans="3:3" x14ac:dyDescent="0.25">
      <c r="C2998" s="1"/>
    </row>
    <row r="2999" spans="3:3" x14ac:dyDescent="0.25">
      <c r="C2999" s="1"/>
    </row>
    <row r="3000" spans="3:3" x14ac:dyDescent="0.25">
      <c r="C3000" s="1"/>
    </row>
    <row r="3001" spans="3:3" x14ac:dyDescent="0.25">
      <c r="C3001" s="1"/>
    </row>
    <row r="3002" spans="3:3" x14ac:dyDescent="0.25">
      <c r="C3002" s="1"/>
    </row>
    <row r="3003" spans="3:3" x14ac:dyDescent="0.25">
      <c r="C3003" s="1"/>
    </row>
    <row r="3004" spans="3:3" x14ac:dyDescent="0.25">
      <c r="C3004" s="2"/>
    </row>
    <row r="3005" spans="3:3" x14ac:dyDescent="0.25">
      <c r="C3005" s="1"/>
    </row>
    <row r="3006" spans="3:3" x14ac:dyDescent="0.25">
      <c r="C3006" s="1"/>
    </row>
    <row r="3007" spans="3:3" x14ac:dyDescent="0.25">
      <c r="C3007" s="1"/>
    </row>
    <row r="3008" spans="3:3" x14ac:dyDescent="0.25">
      <c r="C3008" s="1"/>
    </row>
    <row r="3009" spans="3:3" x14ac:dyDescent="0.25">
      <c r="C3009" s="1"/>
    </row>
    <row r="3010" spans="3:3" x14ac:dyDescent="0.25">
      <c r="C3010" s="1"/>
    </row>
    <row r="3011" spans="3:3" x14ac:dyDescent="0.25">
      <c r="C3011" s="1"/>
    </row>
    <row r="3012" spans="3:3" x14ac:dyDescent="0.25">
      <c r="C3012" s="1"/>
    </row>
    <row r="3013" spans="3:3" x14ac:dyDescent="0.25">
      <c r="C3013" s="1"/>
    </row>
    <row r="3014" spans="3:3" x14ac:dyDescent="0.25">
      <c r="C3014" s="1"/>
    </row>
    <row r="3015" spans="3:3" x14ac:dyDescent="0.25">
      <c r="C3015" s="1"/>
    </row>
    <row r="3016" spans="3:3" x14ac:dyDescent="0.25">
      <c r="C3016" s="1"/>
    </row>
    <row r="3017" spans="3:3" x14ac:dyDescent="0.25">
      <c r="C3017" s="1"/>
    </row>
    <row r="3018" spans="3:3" x14ac:dyDescent="0.25">
      <c r="C3018" s="1"/>
    </row>
    <row r="3019" spans="3:3" x14ac:dyDescent="0.25">
      <c r="C3019" s="1"/>
    </row>
    <row r="3020" spans="3:3" x14ac:dyDescent="0.25">
      <c r="C3020" s="1"/>
    </row>
    <row r="3021" spans="3:3" x14ac:dyDescent="0.25">
      <c r="C3021" s="1"/>
    </row>
    <row r="3022" spans="3:3" x14ac:dyDescent="0.25">
      <c r="C3022" s="1"/>
    </row>
    <row r="3023" spans="3:3" x14ac:dyDescent="0.25">
      <c r="C3023" s="1"/>
    </row>
    <row r="3024" spans="3:3" x14ac:dyDescent="0.25">
      <c r="C3024" s="1"/>
    </row>
    <row r="3025" spans="3:3" x14ac:dyDescent="0.25">
      <c r="C3025" s="1"/>
    </row>
    <row r="3026" spans="3:3" x14ac:dyDescent="0.25">
      <c r="C3026" s="1"/>
    </row>
    <row r="3027" spans="3:3" x14ac:dyDescent="0.25">
      <c r="C3027" s="1"/>
    </row>
    <row r="3028" spans="3:3" x14ac:dyDescent="0.25">
      <c r="C3028" s="1"/>
    </row>
    <row r="3029" spans="3:3" x14ac:dyDescent="0.25">
      <c r="C3029" s="1"/>
    </row>
    <row r="3030" spans="3:3" x14ac:dyDescent="0.25">
      <c r="C3030" s="1"/>
    </row>
    <row r="3031" spans="3:3" x14ac:dyDescent="0.25">
      <c r="C3031" s="1"/>
    </row>
    <row r="3032" spans="3:3" x14ac:dyDescent="0.25">
      <c r="C3032" s="1"/>
    </row>
    <row r="3033" spans="3:3" x14ac:dyDescent="0.25">
      <c r="C3033" s="1"/>
    </row>
    <row r="3034" spans="3:3" x14ac:dyDescent="0.25">
      <c r="C3034" s="1"/>
    </row>
    <row r="3035" spans="3:3" x14ac:dyDescent="0.25">
      <c r="C3035" s="1"/>
    </row>
    <row r="3036" spans="3:3" x14ac:dyDescent="0.25">
      <c r="C3036" s="1"/>
    </row>
    <row r="3037" spans="3:3" x14ac:dyDescent="0.25">
      <c r="C3037" s="1"/>
    </row>
    <row r="3038" spans="3:3" x14ac:dyDescent="0.25">
      <c r="C3038" s="1"/>
    </row>
    <row r="3039" spans="3:3" x14ac:dyDescent="0.25">
      <c r="C3039" s="1"/>
    </row>
    <row r="3040" spans="3:3" x14ac:dyDescent="0.25">
      <c r="C3040" s="1"/>
    </row>
    <row r="3041" spans="3:3" x14ac:dyDescent="0.25">
      <c r="C3041" s="1"/>
    </row>
    <row r="3042" spans="3:3" x14ac:dyDescent="0.25">
      <c r="C3042" s="1"/>
    </row>
    <row r="3043" spans="3:3" x14ac:dyDescent="0.25">
      <c r="C3043" s="1"/>
    </row>
    <row r="3044" spans="3:3" x14ac:dyDescent="0.25">
      <c r="C3044" s="1"/>
    </row>
    <row r="3045" spans="3:3" x14ac:dyDescent="0.25">
      <c r="C3045" s="1"/>
    </row>
    <row r="3046" spans="3:3" x14ac:dyDescent="0.25">
      <c r="C3046" s="1"/>
    </row>
    <row r="3047" spans="3:3" x14ac:dyDescent="0.25">
      <c r="C3047" s="1"/>
    </row>
    <row r="3048" spans="3:3" x14ac:dyDescent="0.25">
      <c r="C3048" s="1"/>
    </row>
    <row r="3049" spans="3:3" x14ac:dyDescent="0.25">
      <c r="C3049" s="1"/>
    </row>
    <row r="3050" spans="3:3" x14ac:dyDescent="0.25">
      <c r="C3050" s="1"/>
    </row>
    <row r="3051" spans="3:3" x14ac:dyDescent="0.25">
      <c r="C3051" s="1"/>
    </row>
    <row r="3052" spans="3:3" x14ac:dyDescent="0.25">
      <c r="C3052" s="1"/>
    </row>
    <row r="3053" spans="3:3" x14ac:dyDescent="0.25">
      <c r="C3053" s="1"/>
    </row>
    <row r="3054" spans="3:3" x14ac:dyDescent="0.25">
      <c r="C3054" s="1"/>
    </row>
    <row r="3055" spans="3:3" x14ac:dyDescent="0.25">
      <c r="C3055" s="1"/>
    </row>
    <row r="3056" spans="3:3" x14ac:dyDescent="0.25">
      <c r="C3056" s="1"/>
    </row>
    <row r="3057" spans="3:3" x14ac:dyDescent="0.25">
      <c r="C3057" s="1"/>
    </row>
    <row r="3058" spans="3:3" x14ac:dyDescent="0.25">
      <c r="C3058" s="1"/>
    </row>
    <row r="3059" spans="3:3" x14ac:dyDescent="0.25">
      <c r="C3059" s="1"/>
    </row>
    <row r="3060" spans="3:3" x14ac:dyDescent="0.25">
      <c r="C3060" s="1"/>
    </row>
    <row r="3061" spans="3:3" x14ac:dyDescent="0.25">
      <c r="C3061" s="1"/>
    </row>
    <row r="3062" spans="3:3" x14ac:dyDescent="0.25">
      <c r="C3062" s="1"/>
    </row>
    <row r="3063" spans="3:3" x14ac:dyDescent="0.25">
      <c r="C3063" s="1"/>
    </row>
    <row r="3064" spans="3:3" x14ac:dyDescent="0.25">
      <c r="C3064" s="1"/>
    </row>
    <row r="3065" spans="3:3" x14ac:dyDescent="0.25">
      <c r="C3065" s="1"/>
    </row>
    <row r="3066" spans="3:3" x14ac:dyDescent="0.25">
      <c r="C3066" s="1"/>
    </row>
    <row r="3067" spans="3:3" x14ac:dyDescent="0.25">
      <c r="C3067" s="1"/>
    </row>
    <row r="3068" spans="3:3" x14ac:dyDescent="0.25">
      <c r="C3068" s="1"/>
    </row>
    <row r="3069" spans="3:3" x14ac:dyDescent="0.25">
      <c r="C3069" s="1"/>
    </row>
    <row r="3070" spans="3:3" x14ac:dyDescent="0.25">
      <c r="C3070" s="1"/>
    </row>
    <row r="3071" spans="3:3" x14ac:dyDescent="0.25">
      <c r="C3071" s="1"/>
    </row>
    <row r="3072" spans="3:3" x14ac:dyDescent="0.25">
      <c r="C3072" s="1"/>
    </row>
    <row r="3073" spans="3:3" x14ac:dyDescent="0.25">
      <c r="C3073" s="1"/>
    </row>
    <row r="3074" spans="3:3" x14ac:dyDescent="0.25">
      <c r="C3074" s="1"/>
    </row>
    <row r="3075" spans="3:3" x14ac:dyDescent="0.25">
      <c r="C3075" s="1"/>
    </row>
    <row r="3076" spans="3:3" x14ac:dyDescent="0.25">
      <c r="C3076" s="1"/>
    </row>
    <row r="3077" spans="3:3" x14ac:dyDescent="0.25">
      <c r="C3077" s="1"/>
    </row>
    <row r="3078" spans="3:3" x14ac:dyDescent="0.25">
      <c r="C3078" s="1"/>
    </row>
    <row r="3079" spans="3:3" x14ac:dyDescent="0.25">
      <c r="C3079" s="1"/>
    </row>
    <row r="3080" spans="3:3" x14ac:dyDescent="0.25">
      <c r="C3080" s="1"/>
    </row>
    <row r="3081" spans="3:3" x14ac:dyDescent="0.25">
      <c r="C3081" s="1"/>
    </row>
    <row r="3082" spans="3:3" x14ac:dyDescent="0.25">
      <c r="C3082" s="1"/>
    </row>
    <row r="3083" spans="3:3" x14ac:dyDescent="0.25">
      <c r="C3083" s="1"/>
    </row>
    <row r="3084" spans="3:3" x14ac:dyDescent="0.25">
      <c r="C3084" s="1"/>
    </row>
    <row r="3085" spans="3:3" x14ac:dyDescent="0.25">
      <c r="C3085" s="1"/>
    </row>
    <row r="3086" spans="3:3" x14ac:dyDescent="0.25">
      <c r="C3086" s="1"/>
    </row>
    <row r="3087" spans="3:3" x14ac:dyDescent="0.25">
      <c r="C3087" s="1"/>
    </row>
    <row r="3088" spans="3:3" x14ac:dyDescent="0.25">
      <c r="C3088" s="1"/>
    </row>
    <row r="3089" spans="3:3" x14ac:dyDescent="0.25">
      <c r="C3089" s="1"/>
    </row>
    <row r="3090" spans="3:3" x14ac:dyDescent="0.25">
      <c r="C3090" s="1"/>
    </row>
    <row r="3091" spans="3:3" x14ac:dyDescent="0.25">
      <c r="C3091" s="1"/>
    </row>
    <row r="3092" spans="3:3" x14ac:dyDescent="0.25">
      <c r="C3092" s="1"/>
    </row>
    <row r="3093" spans="3:3" x14ac:dyDescent="0.25">
      <c r="C3093" s="1"/>
    </row>
    <row r="3094" spans="3:3" x14ac:dyDescent="0.25">
      <c r="C3094" s="1"/>
    </row>
    <row r="3095" spans="3:3" x14ac:dyDescent="0.25">
      <c r="C3095" s="1"/>
    </row>
    <row r="3096" spans="3:3" x14ac:dyDescent="0.25">
      <c r="C3096" s="1"/>
    </row>
    <row r="3097" spans="3:3" x14ac:dyDescent="0.25">
      <c r="C3097" s="1"/>
    </row>
    <row r="3098" spans="3:3" x14ac:dyDescent="0.25">
      <c r="C3098" s="1"/>
    </row>
    <row r="3099" spans="3:3" x14ac:dyDescent="0.25">
      <c r="C3099" s="1"/>
    </row>
    <row r="3100" spans="3:3" x14ac:dyDescent="0.25">
      <c r="C3100" s="1"/>
    </row>
    <row r="3101" spans="3:3" x14ac:dyDescent="0.25">
      <c r="C3101" s="1"/>
    </row>
    <row r="3102" spans="3:3" x14ac:dyDescent="0.25">
      <c r="C3102" s="1"/>
    </row>
    <row r="3103" spans="3:3" x14ac:dyDescent="0.25">
      <c r="C3103" s="1"/>
    </row>
    <row r="3104" spans="3:3" x14ac:dyDescent="0.25">
      <c r="C3104" s="1"/>
    </row>
    <row r="3105" spans="3:3" x14ac:dyDescent="0.25">
      <c r="C3105" s="1"/>
    </row>
    <row r="3106" spans="3:3" x14ac:dyDescent="0.25">
      <c r="C3106" s="1"/>
    </row>
    <row r="3107" spans="3:3" x14ac:dyDescent="0.25">
      <c r="C3107" s="1"/>
    </row>
    <row r="3108" spans="3:3" x14ac:dyDescent="0.25">
      <c r="C3108" s="1"/>
    </row>
    <row r="3109" spans="3:3" x14ac:dyDescent="0.25">
      <c r="C3109" s="1"/>
    </row>
    <row r="3110" spans="3:3" x14ac:dyDescent="0.25">
      <c r="C3110" s="1"/>
    </row>
    <row r="3111" spans="3:3" x14ac:dyDescent="0.25">
      <c r="C3111" s="1"/>
    </row>
    <row r="3112" spans="3:3" x14ac:dyDescent="0.25">
      <c r="C3112" s="1"/>
    </row>
    <row r="3113" spans="3:3" x14ac:dyDescent="0.25">
      <c r="C3113" s="1"/>
    </row>
    <row r="3114" spans="3:3" x14ac:dyDescent="0.25">
      <c r="C3114" s="1"/>
    </row>
    <row r="3115" spans="3:3" x14ac:dyDescent="0.25">
      <c r="C3115" s="1"/>
    </row>
    <row r="3116" spans="3:3" x14ac:dyDescent="0.25">
      <c r="C3116" s="1"/>
    </row>
    <row r="3117" spans="3:3" x14ac:dyDescent="0.25">
      <c r="C3117" s="1"/>
    </row>
    <row r="3118" spans="3:3" x14ac:dyDescent="0.25">
      <c r="C3118" s="1"/>
    </row>
    <row r="3119" spans="3:3" x14ac:dyDescent="0.25">
      <c r="C3119" s="1"/>
    </row>
    <row r="3120" spans="3:3" x14ac:dyDescent="0.25">
      <c r="C3120" s="1"/>
    </row>
    <row r="3121" spans="3:3" x14ac:dyDescent="0.25">
      <c r="C3121" s="1"/>
    </row>
    <row r="3122" spans="3:3" x14ac:dyDescent="0.25">
      <c r="C3122" s="1"/>
    </row>
    <row r="3123" spans="3:3" x14ac:dyDescent="0.25">
      <c r="C3123" s="1"/>
    </row>
    <row r="3124" spans="3:3" x14ac:dyDescent="0.25">
      <c r="C3124" s="1"/>
    </row>
    <row r="3125" spans="3:3" x14ac:dyDescent="0.25">
      <c r="C3125" s="1"/>
    </row>
    <row r="3126" spans="3:3" x14ac:dyDescent="0.25">
      <c r="C3126" s="1"/>
    </row>
    <row r="3127" spans="3:3" x14ac:dyDescent="0.25">
      <c r="C3127" s="1"/>
    </row>
    <row r="3128" spans="3:3" x14ac:dyDescent="0.25">
      <c r="C3128" s="1"/>
    </row>
    <row r="3129" spans="3:3" x14ac:dyDescent="0.25">
      <c r="C3129" s="1"/>
    </row>
    <row r="3130" spans="3:3" x14ac:dyDescent="0.25">
      <c r="C3130" s="1"/>
    </row>
    <row r="3131" spans="3:3" x14ac:dyDescent="0.25">
      <c r="C3131" s="1"/>
    </row>
    <row r="3132" spans="3:3" x14ac:dyDescent="0.25">
      <c r="C3132" s="1"/>
    </row>
    <row r="3133" spans="3:3" x14ac:dyDescent="0.25">
      <c r="C3133" s="1"/>
    </row>
    <row r="3134" spans="3:3" x14ac:dyDescent="0.25">
      <c r="C3134" s="1"/>
    </row>
    <row r="3135" spans="3:3" x14ac:dyDescent="0.25">
      <c r="C3135" s="1"/>
    </row>
    <row r="3136" spans="3:3" x14ac:dyDescent="0.25">
      <c r="C3136" s="1"/>
    </row>
    <row r="3137" spans="3:3" x14ac:dyDescent="0.25">
      <c r="C3137" s="1"/>
    </row>
    <row r="3138" spans="3:3" x14ac:dyDescent="0.25">
      <c r="C3138" s="1"/>
    </row>
    <row r="3139" spans="3:3" x14ac:dyDescent="0.25">
      <c r="C3139" s="1"/>
    </row>
    <row r="3140" spans="3:3" x14ac:dyDescent="0.25">
      <c r="C3140" s="1"/>
    </row>
    <row r="3141" spans="3:3" x14ac:dyDescent="0.25">
      <c r="C3141" s="1"/>
    </row>
    <row r="3142" spans="3:3" x14ac:dyDescent="0.25">
      <c r="C3142" s="1"/>
    </row>
    <row r="3143" spans="3:3" x14ac:dyDescent="0.25">
      <c r="C3143" s="1"/>
    </row>
    <row r="3144" spans="3:3" x14ac:dyDescent="0.25">
      <c r="C3144" s="1"/>
    </row>
    <row r="3145" spans="3:3" x14ac:dyDescent="0.25">
      <c r="C3145" s="1"/>
    </row>
    <row r="3146" spans="3:3" x14ac:dyDescent="0.25">
      <c r="C3146" s="1"/>
    </row>
    <row r="3147" spans="3:3" x14ac:dyDescent="0.25">
      <c r="C3147" s="1"/>
    </row>
    <row r="3148" spans="3:3" x14ac:dyDescent="0.25">
      <c r="C3148" s="1"/>
    </row>
    <row r="3149" spans="3:3" x14ac:dyDescent="0.25">
      <c r="C3149" s="1"/>
    </row>
    <row r="3150" spans="3:3" x14ac:dyDescent="0.25">
      <c r="C3150" s="1"/>
    </row>
    <row r="3151" spans="3:3" x14ac:dyDescent="0.25">
      <c r="C3151" s="1"/>
    </row>
    <row r="3152" spans="3:3" x14ac:dyDescent="0.25">
      <c r="C3152" s="1"/>
    </row>
    <row r="3153" spans="3:3" x14ac:dyDescent="0.25">
      <c r="C3153" s="1"/>
    </row>
    <row r="3154" spans="3:3" x14ac:dyDescent="0.25">
      <c r="C3154" s="1"/>
    </row>
    <row r="3155" spans="3:3" x14ac:dyDescent="0.25">
      <c r="C3155" s="1"/>
    </row>
    <row r="3156" spans="3:3" x14ac:dyDescent="0.25">
      <c r="C3156" s="1"/>
    </row>
    <row r="3157" spans="3:3" x14ac:dyDescent="0.25">
      <c r="C3157" s="1"/>
    </row>
    <row r="3158" spans="3:3" x14ac:dyDescent="0.25">
      <c r="C3158" s="1"/>
    </row>
    <row r="3159" spans="3:3" x14ac:dyDescent="0.25">
      <c r="C3159" s="1"/>
    </row>
    <row r="3160" spans="3:3" x14ac:dyDescent="0.25">
      <c r="C3160" s="1"/>
    </row>
    <row r="3161" spans="3:3" x14ac:dyDescent="0.25">
      <c r="C3161" s="1"/>
    </row>
    <row r="3162" spans="3:3" x14ac:dyDescent="0.25">
      <c r="C3162" s="1"/>
    </row>
    <row r="3163" spans="3:3" x14ac:dyDescent="0.25">
      <c r="C3163" s="1"/>
    </row>
    <row r="3164" spans="3:3" x14ac:dyDescent="0.25">
      <c r="C3164" s="1"/>
    </row>
    <row r="3165" spans="3:3" x14ac:dyDescent="0.25">
      <c r="C3165" s="1"/>
    </row>
    <row r="3166" spans="3:3" x14ac:dyDescent="0.25">
      <c r="C3166" s="1"/>
    </row>
    <row r="3167" spans="3:3" x14ac:dyDescent="0.25">
      <c r="C3167" s="1"/>
    </row>
    <row r="3168" spans="3:3" x14ac:dyDescent="0.25">
      <c r="C3168" s="1"/>
    </row>
    <row r="3169" spans="3:3" x14ac:dyDescent="0.25">
      <c r="C3169" s="1"/>
    </row>
    <row r="3170" spans="3:3" x14ac:dyDescent="0.25">
      <c r="C3170" s="1"/>
    </row>
    <row r="3171" spans="3:3" x14ac:dyDescent="0.25">
      <c r="C3171" s="1"/>
    </row>
    <row r="3172" spans="3:3" x14ac:dyDescent="0.25">
      <c r="C3172" s="1"/>
    </row>
    <row r="3173" spans="3:3" x14ac:dyDescent="0.25">
      <c r="C3173" s="1"/>
    </row>
    <row r="3174" spans="3:3" x14ac:dyDescent="0.25">
      <c r="C3174" s="1"/>
    </row>
    <row r="3175" spans="3:3" x14ac:dyDescent="0.25">
      <c r="C3175" s="1"/>
    </row>
    <row r="3176" spans="3:3" x14ac:dyDescent="0.25">
      <c r="C3176" s="1"/>
    </row>
    <row r="3177" spans="3:3" x14ac:dyDescent="0.25">
      <c r="C3177" s="1"/>
    </row>
    <row r="3178" spans="3:3" x14ac:dyDescent="0.25">
      <c r="C3178" s="2"/>
    </row>
    <row r="3179" spans="3:3" x14ac:dyDescent="0.25">
      <c r="C3179" s="1"/>
    </row>
    <row r="3180" spans="3:3" x14ac:dyDescent="0.25">
      <c r="C3180" s="1"/>
    </row>
    <row r="3181" spans="3:3" x14ac:dyDescent="0.25">
      <c r="C3181" s="1"/>
    </row>
    <row r="3182" spans="3:3" x14ac:dyDescent="0.25">
      <c r="C3182" s="1"/>
    </row>
    <row r="3183" spans="3:3" x14ac:dyDescent="0.25">
      <c r="C3183" s="1"/>
    </row>
    <row r="3184" spans="3:3" x14ac:dyDescent="0.25">
      <c r="C3184" s="1"/>
    </row>
    <row r="3185" spans="3:3" x14ac:dyDescent="0.25">
      <c r="C3185" s="1"/>
    </row>
    <row r="3186" spans="3:3" x14ac:dyDescent="0.25">
      <c r="C3186" s="1"/>
    </row>
    <row r="3187" spans="3:3" x14ac:dyDescent="0.25">
      <c r="C3187" s="1"/>
    </row>
    <row r="3188" spans="3:3" x14ac:dyDescent="0.25">
      <c r="C3188" s="1"/>
    </row>
    <row r="3189" spans="3:3" x14ac:dyDescent="0.25">
      <c r="C3189" s="1"/>
    </row>
    <row r="3190" spans="3:3" x14ac:dyDescent="0.25">
      <c r="C3190" s="1"/>
    </row>
    <row r="3191" spans="3:3" x14ac:dyDescent="0.25">
      <c r="C3191" s="1"/>
    </row>
    <row r="3192" spans="3:3" x14ac:dyDescent="0.25">
      <c r="C3192" s="1"/>
    </row>
    <row r="3193" spans="3:3" x14ac:dyDescent="0.25">
      <c r="C3193" s="1"/>
    </row>
    <row r="3194" spans="3:3" x14ac:dyDescent="0.25">
      <c r="C3194" s="1"/>
    </row>
    <row r="3195" spans="3:3" x14ac:dyDescent="0.25">
      <c r="C3195" s="1"/>
    </row>
    <row r="3196" spans="3:3" x14ac:dyDescent="0.25">
      <c r="C3196" s="1"/>
    </row>
    <row r="3197" spans="3:3" x14ac:dyDescent="0.25">
      <c r="C3197" s="1"/>
    </row>
    <row r="3198" spans="3:3" x14ac:dyDescent="0.25">
      <c r="C3198" s="1"/>
    </row>
    <row r="3199" spans="3:3" x14ac:dyDescent="0.25">
      <c r="C3199" s="1"/>
    </row>
    <row r="3200" spans="3:3" x14ac:dyDescent="0.25">
      <c r="C3200" s="1"/>
    </row>
    <row r="3201" spans="3:3" x14ac:dyDescent="0.25">
      <c r="C3201" s="1"/>
    </row>
    <row r="3202" spans="3:3" x14ac:dyDescent="0.25">
      <c r="C3202" s="1"/>
    </row>
    <row r="3203" spans="3:3" x14ac:dyDescent="0.25">
      <c r="C3203" s="1"/>
    </row>
    <row r="3204" spans="3:3" x14ac:dyDescent="0.25">
      <c r="C3204" s="1"/>
    </row>
    <row r="3205" spans="3:3" x14ac:dyDescent="0.25">
      <c r="C3205" s="1"/>
    </row>
    <row r="3206" spans="3:3" x14ac:dyDescent="0.25">
      <c r="C3206" s="1"/>
    </row>
    <row r="3207" spans="3:3" x14ac:dyDescent="0.25">
      <c r="C3207" s="1"/>
    </row>
    <row r="3208" spans="3:3" x14ac:dyDescent="0.25">
      <c r="C3208" s="1"/>
    </row>
    <row r="3209" spans="3:3" x14ac:dyDescent="0.25">
      <c r="C3209" s="1"/>
    </row>
    <row r="3210" spans="3:3" x14ac:dyDescent="0.25">
      <c r="C3210" s="1"/>
    </row>
    <row r="3211" spans="3:3" x14ac:dyDescent="0.25">
      <c r="C3211" s="1"/>
    </row>
    <row r="3212" spans="3:3" x14ac:dyDescent="0.25">
      <c r="C3212" s="1"/>
    </row>
    <row r="3213" spans="3:3" x14ac:dyDescent="0.25">
      <c r="C3213" s="1"/>
    </row>
    <row r="3214" spans="3:3" x14ac:dyDescent="0.25">
      <c r="C3214" s="1"/>
    </row>
    <row r="3215" spans="3:3" x14ac:dyDescent="0.25">
      <c r="C3215" s="1"/>
    </row>
    <row r="3216" spans="3:3" x14ac:dyDescent="0.25">
      <c r="C3216" s="1"/>
    </row>
    <row r="3217" spans="3:3" x14ac:dyDescent="0.25">
      <c r="C3217" s="1"/>
    </row>
    <row r="3218" spans="3:3" x14ac:dyDescent="0.25">
      <c r="C3218" s="1"/>
    </row>
    <row r="3219" spans="3:3" x14ac:dyDescent="0.25">
      <c r="C3219" s="1"/>
    </row>
    <row r="3220" spans="3:3" x14ac:dyDescent="0.25">
      <c r="C3220" s="1"/>
    </row>
    <row r="3221" spans="3:3" x14ac:dyDescent="0.25">
      <c r="C3221" s="1"/>
    </row>
    <row r="3222" spans="3:3" x14ac:dyDescent="0.25">
      <c r="C3222" s="1"/>
    </row>
    <row r="3223" spans="3:3" x14ac:dyDescent="0.25">
      <c r="C3223" s="1"/>
    </row>
    <row r="3224" spans="3:3" x14ac:dyDescent="0.25">
      <c r="C3224" s="1"/>
    </row>
    <row r="3225" spans="3:3" x14ac:dyDescent="0.25">
      <c r="C3225" s="1"/>
    </row>
    <row r="3226" spans="3:3" x14ac:dyDescent="0.25">
      <c r="C3226" s="1"/>
    </row>
    <row r="3227" spans="3:3" x14ac:dyDescent="0.25">
      <c r="C3227" s="1"/>
    </row>
    <row r="3228" spans="3:3" x14ac:dyDescent="0.25">
      <c r="C3228" s="1"/>
    </row>
    <row r="3229" spans="3:3" x14ac:dyDescent="0.25">
      <c r="C3229" s="1"/>
    </row>
    <row r="3230" spans="3:3" x14ac:dyDescent="0.25">
      <c r="C3230" s="1"/>
    </row>
    <row r="3231" spans="3:3" x14ac:dyDescent="0.25">
      <c r="C3231" s="1"/>
    </row>
    <row r="3232" spans="3:3" x14ac:dyDescent="0.25">
      <c r="C3232" s="1"/>
    </row>
    <row r="3233" spans="3:3" x14ac:dyDescent="0.25">
      <c r="C3233" s="1"/>
    </row>
    <row r="3234" spans="3:3" x14ac:dyDescent="0.25">
      <c r="C3234" s="1"/>
    </row>
    <row r="3235" spans="3:3" x14ac:dyDescent="0.25">
      <c r="C3235" s="1"/>
    </row>
    <row r="3236" spans="3:3" x14ac:dyDescent="0.25">
      <c r="C3236" s="1"/>
    </row>
    <row r="3237" spans="3:3" x14ac:dyDescent="0.25">
      <c r="C3237" s="1"/>
    </row>
    <row r="3238" spans="3:3" x14ac:dyDescent="0.25">
      <c r="C3238" s="1"/>
    </row>
    <row r="3239" spans="3:3" x14ac:dyDescent="0.25">
      <c r="C3239" s="1"/>
    </row>
    <row r="3240" spans="3:3" x14ac:dyDescent="0.25">
      <c r="C3240" s="1"/>
    </row>
    <row r="3241" spans="3:3" x14ac:dyDescent="0.25">
      <c r="C3241" s="1"/>
    </row>
    <row r="3242" spans="3:3" x14ac:dyDescent="0.25">
      <c r="C3242" s="1"/>
    </row>
    <row r="3243" spans="3:3" x14ac:dyDescent="0.25">
      <c r="C3243" s="1"/>
    </row>
    <row r="3244" spans="3:3" x14ac:dyDescent="0.25">
      <c r="C3244" s="1"/>
    </row>
    <row r="3245" spans="3:3" x14ac:dyDescent="0.25">
      <c r="C3245" s="1"/>
    </row>
    <row r="3246" spans="3:3" x14ac:dyDescent="0.25">
      <c r="C3246" s="1"/>
    </row>
    <row r="3247" spans="3:3" x14ac:dyDescent="0.25">
      <c r="C3247" s="1"/>
    </row>
    <row r="3248" spans="3:3" x14ac:dyDescent="0.25">
      <c r="C3248" s="1"/>
    </row>
    <row r="3249" spans="3:3" x14ac:dyDescent="0.25">
      <c r="C3249" s="1"/>
    </row>
    <row r="3250" spans="3:3" x14ac:dyDescent="0.25">
      <c r="C3250" s="1"/>
    </row>
    <row r="3251" spans="3:3" x14ac:dyDescent="0.25">
      <c r="C3251" s="1"/>
    </row>
    <row r="3252" spans="3:3" x14ac:dyDescent="0.25">
      <c r="C3252" s="1"/>
    </row>
    <row r="3253" spans="3:3" x14ac:dyDescent="0.25">
      <c r="C3253" s="1"/>
    </row>
    <row r="3254" spans="3:3" x14ac:dyDescent="0.25">
      <c r="C3254" s="1"/>
    </row>
    <row r="3255" spans="3:3" x14ac:dyDescent="0.25">
      <c r="C3255" s="1"/>
    </row>
    <row r="3256" spans="3:3" x14ac:dyDescent="0.25">
      <c r="C3256" s="1"/>
    </row>
    <row r="3257" spans="3:3" x14ac:dyDescent="0.25">
      <c r="C3257" s="1"/>
    </row>
    <row r="3258" spans="3:3" x14ac:dyDescent="0.25">
      <c r="C3258" s="1"/>
    </row>
    <row r="3259" spans="3:3" x14ac:dyDescent="0.25">
      <c r="C3259" s="1"/>
    </row>
    <row r="3260" spans="3:3" x14ac:dyDescent="0.25">
      <c r="C3260" s="1"/>
    </row>
    <row r="3261" spans="3:3" x14ac:dyDescent="0.25">
      <c r="C3261" s="1"/>
    </row>
    <row r="3262" spans="3:3" x14ac:dyDescent="0.25">
      <c r="C3262" s="1"/>
    </row>
    <row r="3263" spans="3:3" x14ac:dyDescent="0.25">
      <c r="C3263" s="1"/>
    </row>
    <row r="3264" spans="3:3" x14ac:dyDescent="0.25">
      <c r="C3264" s="1"/>
    </row>
    <row r="3265" spans="3:3" x14ac:dyDescent="0.25">
      <c r="C3265" s="1"/>
    </row>
    <row r="3266" spans="3:3" x14ac:dyDescent="0.25">
      <c r="C3266" s="1"/>
    </row>
    <row r="3267" spans="3:3" x14ac:dyDescent="0.25">
      <c r="C3267" s="1"/>
    </row>
    <row r="3268" spans="3:3" x14ac:dyDescent="0.25">
      <c r="C3268" s="1"/>
    </row>
    <row r="3269" spans="3:3" x14ac:dyDescent="0.25">
      <c r="C3269" s="1"/>
    </row>
    <row r="3270" spans="3:3" x14ac:dyDescent="0.25">
      <c r="C3270" s="1"/>
    </row>
    <row r="3271" spans="3:3" x14ac:dyDescent="0.25">
      <c r="C3271" s="1"/>
    </row>
    <row r="3272" spans="3:3" x14ac:dyDescent="0.25">
      <c r="C3272" s="1"/>
    </row>
    <row r="3273" spans="3:3" x14ac:dyDescent="0.25">
      <c r="C3273" s="1"/>
    </row>
    <row r="3274" spans="3:3" x14ac:dyDescent="0.25">
      <c r="C3274" s="1"/>
    </row>
    <row r="3275" spans="3:3" x14ac:dyDescent="0.25">
      <c r="C3275" s="1"/>
    </row>
    <row r="3276" spans="3:3" x14ac:dyDescent="0.25">
      <c r="C3276" s="1"/>
    </row>
    <row r="3277" spans="3:3" x14ac:dyDescent="0.25">
      <c r="C3277" s="1"/>
    </row>
    <row r="3278" spans="3:3" x14ac:dyDescent="0.25">
      <c r="C3278" s="1"/>
    </row>
    <row r="3279" spans="3:3" x14ac:dyDescent="0.25">
      <c r="C3279" s="1"/>
    </row>
    <row r="3280" spans="3:3" x14ac:dyDescent="0.25">
      <c r="C3280" s="1"/>
    </row>
    <row r="3281" spans="3:3" x14ac:dyDescent="0.25">
      <c r="C3281" s="1"/>
    </row>
    <row r="3282" spans="3:3" x14ac:dyDescent="0.25">
      <c r="C3282" s="1"/>
    </row>
    <row r="3283" spans="3:3" x14ac:dyDescent="0.25">
      <c r="C3283" s="1"/>
    </row>
    <row r="3284" spans="3:3" x14ac:dyDescent="0.25">
      <c r="C3284" s="1"/>
    </row>
    <row r="3285" spans="3:3" x14ac:dyDescent="0.25">
      <c r="C3285" s="1"/>
    </row>
    <row r="3286" spans="3:3" x14ac:dyDescent="0.25">
      <c r="C3286" s="1"/>
    </row>
    <row r="3287" spans="3:3" x14ac:dyDescent="0.25">
      <c r="C3287" s="1"/>
    </row>
    <row r="3288" spans="3:3" x14ac:dyDescent="0.25">
      <c r="C3288" s="1"/>
    </row>
    <row r="3289" spans="3:3" x14ac:dyDescent="0.25">
      <c r="C3289" s="1"/>
    </row>
    <row r="3290" spans="3:3" x14ac:dyDescent="0.25">
      <c r="C3290" s="1"/>
    </row>
    <row r="3291" spans="3:3" x14ac:dyDescent="0.25">
      <c r="C3291" s="1"/>
    </row>
    <row r="3292" spans="3:3" x14ac:dyDescent="0.25">
      <c r="C3292" s="1"/>
    </row>
    <row r="3293" spans="3:3" x14ac:dyDescent="0.25">
      <c r="C3293" s="1"/>
    </row>
    <row r="3294" spans="3:3" x14ac:dyDescent="0.25">
      <c r="C3294" s="1"/>
    </row>
    <row r="3295" spans="3:3" x14ac:dyDescent="0.25">
      <c r="C3295" s="1"/>
    </row>
    <row r="3296" spans="3:3" x14ac:dyDescent="0.25">
      <c r="C3296" s="1"/>
    </row>
    <row r="3297" spans="3:3" x14ac:dyDescent="0.25">
      <c r="C3297" s="1"/>
    </row>
    <row r="3298" spans="3:3" x14ac:dyDescent="0.25">
      <c r="C3298" s="1"/>
    </row>
    <row r="3299" spans="3:3" x14ac:dyDescent="0.25">
      <c r="C3299" s="1"/>
    </row>
    <row r="3300" spans="3:3" x14ac:dyDescent="0.25">
      <c r="C3300" s="1"/>
    </row>
    <row r="3301" spans="3:3" x14ac:dyDescent="0.25">
      <c r="C3301" s="1"/>
    </row>
    <row r="3302" spans="3:3" x14ac:dyDescent="0.25">
      <c r="C3302" s="1"/>
    </row>
    <row r="3303" spans="3:3" x14ac:dyDescent="0.25">
      <c r="C3303" s="1"/>
    </row>
    <row r="3304" spans="3:3" x14ac:dyDescent="0.25">
      <c r="C3304" s="1"/>
    </row>
    <row r="3305" spans="3:3" x14ac:dyDescent="0.25">
      <c r="C3305" s="1"/>
    </row>
    <row r="3306" spans="3:3" x14ac:dyDescent="0.25">
      <c r="C3306" s="1"/>
    </row>
    <row r="3307" spans="3:3" x14ac:dyDescent="0.25">
      <c r="C3307" s="1"/>
    </row>
    <row r="3308" spans="3:3" x14ac:dyDescent="0.25">
      <c r="C3308" s="1"/>
    </row>
    <row r="3309" spans="3:3" x14ac:dyDescent="0.25">
      <c r="C3309" s="1"/>
    </row>
    <row r="3310" spans="3:3" x14ac:dyDescent="0.25">
      <c r="C3310" s="1"/>
    </row>
    <row r="3311" spans="3:3" x14ac:dyDescent="0.25">
      <c r="C3311" s="1"/>
    </row>
    <row r="3312" spans="3:3" x14ac:dyDescent="0.25">
      <c r="C3312" s="1"/>
    </row>
    <row r="3313" spans="3:3" x14ac:dyDescent="0.25">
      <c r="C3313" s="1"/>
    </row>
    <row r="3314" spans="3:3" x14ac:dyDescent="0.25">
      <c r="C3314" s="1"/>
    </row>
    <row r="3315" spans="3:3" x14ac:dyDescent="0.25">
      <c r="C3315" s="1"/>
    </row>
    <row r="3316" spans="3:3" x14ac:dyDescent="0.25">
      <c r="C3316" s="1"/>
    </row>
    <row r="3317" spans="3:3" x14ac:dyDescent="0.25">
      <c r="C3317" s="1"/>
    </row>
    <row r="3318" spans="3:3" x14ac:dyDescent="0.25">
      <c r="C3318" s="1"/>
    </row>
    <row r="3319" spans="3:3" x14ac:dyDescent="0.25">
      <c r="C3319" s="1"/>
    </row>
    <row r="3320" spans="3:3" x14ac:dyDescent="0.25">
      <c r="C3320" s="1"/>
    </row>
    <row r="3321" spans="3:3" x14ac:dyDescent="0.25">
      <c r="C3321" s="1"/>
    </row>
    <row r="3322" spans="3:3" x14ac:dyDescent="0.25">
      <c r="C3322" s="1"/>
    </row>
    <row r="3323" spans="3:3" x14ac:dyDescent="0.25">
      <c r="C3323" s="1"/>
    </row>
    <row r="3324" spans="3:3" x14ac:dyDescent="0.25">
      <c r="C3324" s="1"/>
    </row>
    <row r="3325" spans="3:3" x14ac:dyDescent="0.25">
      <c r="C3325" s="1"/>
    </row>
    <row r="3326" spans="3:3" x14ac:dyDescent="0.25">
      <c r="C3326" s="1"/>
    </row>
    <row r="3327" spans="3:3" x14ac:dyDescent="0.25">
      <c r="C3327" s="1"/>
    </row>
    <row r="3328" spans="3:3" x14ac:dyDescent="0.25">
      <c r="C3328" s="1"/>
    </row>
    <row r="3329" spans="3:3" x14ac:dyDescent="0.25">
      <c r="C3329" s="1"/>
    </row>
    <row r="3330" spans="3:3" x14ac:dyDescent="0.25">
      <c r="C3330" s="1"/>
    </row>
    <row r="3331" spans="3:3" x14ac:dyDescent="0.25">
      <c r="C3331" s="1"/>
    </row>
    <row r="3332" spans="3:3" x14ac:dyDescent="0.25">
      <c r="C3332" s="1"/>
    </row>
    <row r="3333" spans="3:3" x14ac:dyDescent="0.25">
      <c r="C3333" s="1"/>
    </row>
    <row r="3334" spans="3:3" x14ac:dyDescent="0.25">
      <c r="C3334" s="1"/>
    </row>
    <row r="3335" spans="3:3" x14ac:dyDescent="0.25">
      <c r="C3335" s="1"/>
    </row>
    <row r="3336" spans="3:3" x14ac:dyDescent="0.25">
      <c r="C3336" s="1"/>
    </row>
    <row r="3337" spans="3:3" x14ac:dyDescent="0.25">
      <c r="C3337" s="1"/>
    </row>
    <row r="3338" spans="3:3" x14ac:dyDescent="0.25">
      <c r="C3338" s="1"/>
    </row>
    <row r="3339" spans="3:3" x14ac:dyDescent="0.25">
      <c r="C3339" s="1"/>
    </row>
    <row r="3340" spans="3:3" x14ac:dyDescent="0.25">
      <c r="C3340" s="1"/>
    </row>
    <row r="3341" spans="3:3" x14ac:dyDescent="0.25">
      <c r="C3341" s="1"/>
    </row>
    <row r="3342" spans="3:3" x14ac:dyDescent="0.25">
      <c r="C3342" s="1"/>
    </row>
    <row r="3343" spans="3:3" x14ac:dyDescent="0.25">
      <c r="C3343" s="1"/>
    </row>
    <row r="3344" spans="3:3" x14ac:dyDescent="0.25">
      <c r="C3344" s="1"/>
    </row>
    <row r="3345" spans="3:3" x14ac:dyDescent="0.25">
      <c r="C3345" s="1"/>
    </row>
    <row r="3346" spans="3:3" x14ac:dyDescent="0.25">
      <c r="C3346" s="1"/>
    </row>
    <row r="3347" spans="3:3" x14ac:dyDescent="0.25">
      <c r="C3347" s="1"/>
    </row>
    <row r="3348" spans="3:3" x14ac:dyDescent="0.25">
      <c r="C3348" s="1"/>
    </row>
    <row r="3349" spans="3:3" x14ac:dyDescent="0.25">
      <c r="C3349" s="1"/>
    </row>
    <row r="3350" spans="3:3" x14ac:dyDescent="0.25">
      <c r="C3350" s="1"/>
    </row>
    <row r="3351" spans="3:3" x14ac:dyDescent="0.25">
      <c r="C3351" s="1"/>
    </row>
    <row r="3352" spans="3:3" x14ac:dyDescent="0.25">
      <c r="C3352" s="1"/>
    </row>
    <row r="3353" spans="3:3" x14ac:dyDescent="0.25">
      <c r="C3353" s="1"/>
    </row>
    <row r="3354" spans="3:3" x14ac:dyDescent="0.25">
      <c r="C3354" s="1"/>
    </row>
    <row r="3355" spans="3:3" x14ac:dyDescent="0.25">
      <c r="C3355" s="1"/>
    </row>
    <row r="3356" spans="3:3" x14ac:dyDescent="0.25">
      <c r="C3356" s="1"/>
    </row>
    <row r="3357" spans="3:3" x14ac:dyDescent="0.25">
      <c r="C3357" s="1"/>
    </row>
    <row r="3358" spans="3:3" x14ac:dyDescent="0.25">
      <c r="C3358" s="1"/>
    </row>
    <row r="3359" spans="3:3" x14ac:dyDescent="0.25">
      <c r="C3359" s="1"/>
    </row>
    <row r="3360" spans="3:3" x14ac:dyDescent="0.25">
      <c r="C3360" s="1"/>
    </row>
    <row r="3361" spans="3:3" x14ac:dyDescent="0.25">
      <c r="C3361" s="1"/>
    </row>
    <row r="3362" spans="3:3" x14ac:dyDescent="0.25">
      <c r="C3362" s="1"/>
    </row>
    <row r="3363" spans="3:3" x14ac:dyDescent="0.25">
      <c r="C3363" s="1"/>
    </row>
    <row r="3364" spans="3:3" x14ac:dyDescent="0.25">
      <c r="C3364" s="1"/>
    </row>
    <row r="3365" spans="3:3" x14ac:dyDescent="0.25">
      <c r="C3365" s="1"/>
    </row>
    <row r="3366" spans="3:3" x14ac:dyDescent="0.25">
      <c r="C3366" s="1"/>
    </row>
    <row r="3367" spans="3:3" x14ac:dyDescent="0.25">
      <c r="C3367" s="1"/>
    </row>
    <row r="3368" spans="3:3" x14ac:dyDescent="0.25">
      <c r="C3368" s="1"/>
    </row>
    <row r="3369" spans="3:3" x14ac:dyDescent="0.25">
      <c r="C3369" s="1"/>
    </row>
    <row r="3370" spans="3:3" x14ac:dyDescent="0.25">
      <c r="C3370" s="1"/>
    </row>
    <row r="3371" spans="3:3" x14ac:dyDescent="0.25">
      <c r="C3371" s="1"/>
    </row>
    <row r="3372" spans="3:3" x14ac:dyDescent="0.25">
      <c r="C3372" s="1"/>
    </row>
    <row r="3373" spans="3:3" x14ac:dyDescent="0.25">
      <c r="C3373" s="1"/>
    </row>
    <row r="3374" spans="3:3" x14ac:dyDescent="0.25">
      <c r="C3374" s="1"/>
    </row>
    <row r="3375" spans="3:3" x14ac:dyDescent="0.25">
      <c r="C3375" s="1"/>
    </row>
    <row r="3376" spans="3:3" x14ac:dyDescent="0.25">
      <c r="C3376" s="1"/>
    </row>
    <row r="3377" spans="3:3" x14ac:dyDescent="0.25">
      <c r="C3377" s="1"/>
    </row>
    <row r="3378" spans="3:3" x14ac:dyDescent="0.25">
      <c r="C3378" s="1"/>
    </row>
    <row r="3379" spans="3:3" x14ac:dyDescent="0.25">
      <c r="C3379" s="1"/>
    </row>
    <row r="3380" spans="3:3" x14ac:dyDescent="0.25">
      <c r="C3380" s="1"/>
    </row>
    <row r="3381" spans="3:3" x14ac:dyDescent="0.25">
      <c r="C3381" s="1"/>
    </row>
    <row r="3382" spans="3:3" x14ac:dyDescent="0.25">
      <c r="C3382" s="1"/>
    </row>
    <row r="3383" spans="3:3" x14ac:dyDescent="0.25">
      <c r="C3383" s="1"/>
    </row>
    <row r="3384" spans="3:3" x14ac:dyDescent="0.25">
      <c r="C3384" s="1"/>
    </row>
    <row r="3385" spans="3:3" x14ac:dyDescent="0.25">
      <c r="C3385" s="1"/>
    </row>
    <row r="3386" spans="3:3" x14ac:dyDescent="0.25">
      <c r="C3386" s="1"/>
    </row>
    <row r="3387" spans="3:3" x14ac:dyDescent="0.25">
      <c r="C3387" s="1"/>
    </row>
    <row r="3388" spans="3:3" x14ac:dyDescent="0.25">
      <c r="C3388" s="1"/>
    </row>
    <row r="3389" spans="3:3" x14ac:dyDescent="0.25">
      <c r="C3389" s="1"/>
    </row>
    <row r="3390" spans="3:3" x14ac:dyDescent="0.25">
      <c r="C3390" s="1"/>
    </row>
    <row r="3391" spans="3:3" x14ac:dyDescent="0.25">
      <c r="C3391" s="1"/>
    </row>
    <row r="3392" spans="3:3" x14ac:dyDescent="0.25">
      <c r="C3392" s="1"/>
    </row>
    <row r="3393" spans="3:3" x14ac:dyDescent="0.25">
      <c r="C3393" s="1"/>
    </row>
    <row r="3394" spans="3:3" x14ac:dyDescent="0.25">
      <c r="C3394" s="1"/>
    </row>
    <row r="3395" spans="3:3" x14ac:dyDescent="0.25">
      <c r="C3395" s="1"/>
    </row>
    <row r="3396" spans="3:3" x14ac:dyDescent="0.25">
      <c r="C3396" s="1"/>
    </row>
    <row r="3397" spans="3:3" x14ac:dyDescent="0.25">
      <c r="C3397" s="1"/>
    </row>
    <row r="3398" spans="3:3" x14ac:dyDescent="0.25">
      <c r="C3398" s="1"/>
    </row>
    <row r="3399" spans="3:3" x14ac:dyDescent="0.25">
      <c r="C3399" s="1"/>
    </row>
    <row r="3400" spans="3:3" x14ac:dyDescent="0.25">
      <c r="C3400" s="1"/>
    </row>
    <row r="3401" spans="3:3" x14ac:dyDescent="0.25">
      <c r="C3401" s="1"/>
    </row>
    <row r="3402" spans="3:3" x14ac:dyDescent="0.25">
      <c r="C3402" s="1"/>
    </row>
    <row r="3403" spans="3:3" x14ac:dyDescent="0.25">
      <c r="C3403" s="1"/>
    </row>
    <row r="3404" spans="3:3" x14ac:dyDescent="0.25">
      <c r="C3404" s="1"/>
    </row>
    <row r="3405" spans="3:3" x14ac:dyDescent="0.25">
      <c r="C3405" s="1"/>
    </row>
    <row r="3406" spans="3:3" x14ac:dyDescent="0.25">
      <c r="C3406" s="1"/>
    </row>
    <row r="3407" spans="3:3" x14ac:dyDescent="0.25">
      <c r="C3407" s="1"/>
    </row>
    <row r="3408" spans="3:3" x14ac:dyDescent="0.25">
      <c r="C3408" s="1"/>
    </row>
    <row r="3409" spans="3:3" x14ac:dyDescent="0.25">
      <c r="C3409" s="1"/>
    </row>
    <row r="3410" spans="3:3" x14ac:dyDescent="0.25">
      <c r="C3410" s="1"/>
    </row>
    <row r="3411" spans="3:3" x14ac:dyDescent="0.25">
      <c r="C3411" s="1"/>
    </row>
    <row r="3412" spans="3:3" x14ac:dyDescent="0.25">
      <c r="C3412" s="1"/>
    </row>
    <row r="3413" spans="3:3" x14ac:dyDescent="0.25">
      <c r="C3413" s="1"/>
    </row>
    <row r="3414" spans="3:3" x14ac:dyDescent="0.25">
      <c r="C3414" s="1"/>
    </row>
    <row r="3415" spans="3:3" x14ac:dyDescent="0.25">
      <c r="C3415" s="1"/>
    </row>
    <row r="3416" spans="3:3" x14ac:dyDescent="0.25">
      <c r="C3416" s="1"/>
    </row>
    <row r="3417" spans="3:3" x14ac:dyDescent="0.25">
      <c r="C3417" s="1"/>
    </row>
    <row r="3418" spans="3:3" x14ac:dyDescent="0.25">
      <c r="C3418" s="1"/>
    </row>
    <row r="3419" spans="3:3" x14ac:dyDescent="0.25">
      <c r="C3419" s="1"/>
    </row>
    <row r="3420" spans="3:3" x14ac:dyDescent="0.25">
      <c r="C3420" s="1"/>
    </row>
    <row r="3421" spans="3:3" x14ac:dyDescent="0.25">
      <c r="C3421" s="1"/>
    </row>
    <row r="3422" spans="3:3" x14ac:dyDescent="0.25">
      <c r="C3422" s="1"/>
    </row>
    <row r="3423" spans="3:3" x14ac:dyDescent="0.25">
      <c r="C3423" s="1"/>
    </row>
    <row r="3424" spans="3:3" x14ac:dyDescent="0.25">
      <c r="C3424" s="1"/>
    </row>
    <row r="3425" spans="3:3" x14ac:dyDescent="0.25">
      <c r="C3425" s="1"/>
    </row>
    <row r="3426" spans="3:3" x14ac:dyDescent="0.25">
      <c r="C3426" s="1"/>
    </row>
    <row r="3427" spans="3:3" x14ac:dyDescent="0.25">
      <c r="C3427" s="1"/>
    </row>
    <row r="3428" spans="3:3" x14ac:dyDescent="0.25">
      <c r="C3428" s="1"/>
    </row>
    <row r="3429" spans="3:3" x14ac:dyDescent="0.25">
      <c r="C3429" s="1"/>
    </row>
    <row r="3430" spans="3:3" x14ac:dyDescent="0.25">
      <c r="C3430" s="1"/>
    </row>
    <row r="3431" spans="3:3" x14ac:dyDescent="0.25">
      <c r="C3431" s="1"/>
    </row>
    <row r="3432" spans="3:3" x14ac:dyDescent="0.25">
      <c r="C3432" s="1"/>
    </row>
    <row r="3433" spans="3:3" x14ac:dyDescent="0.25">
      <c r="C3433" s="1"/>
    </row>
    <row r="3434" spans="3:3" x14ac:dyDescent="0.25">
      <c r="C3434" s="1"/>
    </row>
    <row r="3435" spans="3:3" x14ac:dyDescent="0.25">
      <c r="C3435" s="1"/>
    </row>
    <row r="3436" spans="3:3" x14ac:dyDescent="0.25">
      <c r="C3436" s="1"/>
    </row>
    <row r="3437" spans="3:3" x14ac:dyDescent="0.25">
      <c r="C3437" s="1"/>
    </row>
    <row r="3438" spans="3:3" x14ac:dyDescent="0.25">
      <c r="C3438" s="1"/>
    </row>
    <row r="3439" spans="3:3" x14ac:dyDescent="0.25">
      <c r="C3439" s="1"/>
    </row>
    <row r="3440" spans="3:3" x14ac:dyDescent="0.25">
      <c r="C3440" s="1"/>
    </row>
    <row r="3441" spans="3:3" x14ac:dyDescent="0.25">
      <c r="C3441" s="1"/>
    </row>
    <row r="3442" spans="3:3" x14ac:dyDescent="0.25">
      <c r="C3442" s="1"/>
    </row>
    <row r="3443" spans="3:3" x14ac:dyDescent="0.25">
      <c r="C3443" s="1"/>
    </row>
    <row r="3444" spans="3:3" x14ac:dyDescent="0.25">
      <c r="C3444" s="1"/>
    </row>
    <row r="3445" spans="3:3" x14ac:dyDescent="0.25">
      <c r="C3445" s="1"/>
    </row>
    <row r="3446" spans="3:3" x14ac:dyDescent="0.25">
      <c r="C3446" s="1"/>
    </row>
    <row r="3447" spans="3:3" x14ac:dyDescent="0.25">
      <c r="C3447" s="1"/>
    </row>
    <row r="3448" spans="3:3" x14ac:dyDescent="0.25">
      <c r="C3448" s="1"/>
    </row>
    <row r="3449" spans="3:3" x14ac:dyDescent="0.25">
      <c r="C3449" s="1"/>
    </row>
    <row r="3450" spans="3:3" x14ac:dyDescent="0.25">
      <c r="C3450" s="1"/>
    </row>
    <row r="3451" spans="3:3" x14ac:dyDescent="0.25">
      <c r="C3451" s="1"/>
    </row>
    <row r="3452" spans="3:3" x14ac:dyDescent="0.25">
      <c r="C3452" s="1"/>
    </row>
    <row r="3453" spans="3:3" x14ac:dyDescent="0.25">
      <c r="C3453" s="1"/>
    </row>
    <row r="3454" spans="3:3" x14ac:dyDescent="0.25">
      <c r="C3454" s="1"/>
    </row>
    <row r="3455" spans="3:3" x14ac:dyDescent="0.25">
      <c r="C3455" s="1"/>
    </row>
    <row r="3456" spans="3:3" x14ac:dyDescent="0.25">
      <c r="C3456" s="1"/>
    </row>
    <row r="3457" spans="3:3" x14ac:dyDescent="0.25">
      <c r="C3457" s="1"/>
    </row>
    <row r="3458" spans="3:3" x14ac:dyDescent="0.25">
      <c r="C3458" s="1"/>
    </row>
    <row r="3459" spans="3:3" x14ac:dyDescent="0.25">
      <c r="C3459" s="1"/>
    </row>
    <row r="3460" spans="3:3" x14ac:dyDescent="0.25">
      <c r="C3460" s="1"/>
    </row>
    <row r="3461" spans="3:3" x14ac:dyDescent="0.25">
      <c r="C3461" s="1"/>
    </row>
    <row r="3462" spans="3:3" x14ac:dyDescent="0.25">
      <c r="C3462" s="1"/>
    </row>
    <row r="3463" spans="3:3" x14ac:dyDescent="0.25">
      <c r="C3463" s="1"/>
    </row>
    <row r="3464" spans="3:3" x14ac:dyDescent="0.25">
      <c r="C3464" s="1"/>
    </row>
    <row r="3465" spans="3:3" x14ac:dyDescent="0.25">
      <c r="C3465" s="1"/>
    </row>
    <row r="3466" spans="3:3" x14ac:dyDescent="0.25">
      <c r="C3466" s="1"/>
    </row>
    <row r="3467" spans="3:3" x14ac:dyDescent="0.25">
      <c r="C3467" s="1"/>
    </row>
    <row r="3468" spans="3:3" x14ac:dyDescent="0.25">
      <c r="C3468" s="1"/>
    </row>
    <row r="3469" spans="3:3" x14ac:dyDescent="0.25">
      <c r="C3469" s="1"/>
    </row>
    <row r="3470" spans="3:3" x14ac:dyDescent="0.25">
      <c r="C3470" s="1"/>
    </row>
    <row r="3471" spans="3:3" x14ac:dyDescent="0.25">
      <c r="C3471" s="1"/>
    </row>
    <row r="3472" spans="3:3" x14ac:dyDescent="0.25">
      <c r="C3472" s="1"/>
    </row>
    <row r="3473" spans="3:3" x14ac:dyDescent="0.25">
      <c r="C3473" s="1"/>
    </row>
    <row r="3474" spans="3:3" x14ac:dyDescent="0.25">
      <c r="C3474" s="1"/>
    </row>
    <row r="3475" spans="3:3" x14ac:dyDescent="0.25">
      <c r="C3475" s="2"/>
    </row>
    <row r="3476" spans="3:3" x14ac:dyDescent="0.25">
      <c r="C3476" s="1"/>
    </row>
    <row r="3477" spans="3:3" x14ac:dyDescent="0.25">
      <c r="C3477" s="1"/>
    </row>
    <row r="3478" spans="3:3" x14ac:dyDescent="0.25">
      <c r="C3478" s="1"/>
    </row>
    <row r="3479" spans="3:3" x14ac:dyDescent="0.25">
      <c r="C3479" s="1"/>
    </row>
    <row r="3480" spans="3:3" x14ac:dyDescent="0.25">
      <c r="C3480" s="1"/>
    </row>
    <row r="3481" spans="3:3" x14ac:dyDescent="0.25">
      <c r="C3481" s="1"/>
    </row>
    <row r="3482" spans="3:3" x14ac:dyDescent="0.25">
      <c r="C3482" s="1"/>
    </row>
    <row r="3483" spans="3:3" x14ac:dyDescent="0.25">
      <c r="C3483" s="1"/>
    </row>
    <row r="3484" spans="3:3" x14ac:dyDescent="0.25">
      <c r="C3484" s="1"/>
    </row>
    <row r="3485" spans="3:3" x14ac:dyDescent="0.25">
      <c r="C3485" s="1"/>
    </row>
    <row r="3486" spans="3:3" x14ac:dyDescent="0.25">
      <c r="C3486" s="1"/>
    </row>
    <row r="3487" spans="3:3" x14ac:dyDescent="0.25">
      <c r="C3487" s="1"/>
    </row>
    <row r="3488" spans="3:3" x14ac:dyDescent="0.25">
      <c r="C3488" s="1"/>
    </row>
    <row r="3489" spans="3:3" x14ac:dyDescent="0.25">
      <c r="C3489" s="1"/>
    </row>
    <row r="3490" spans="3:3" x14ac:dyDescent="0.25">
      <c r="C3490" s="1"/>
    </row>
    <row r="3491" spans="3:3" x14ac:dyDescent="0.25">
      <c r="C3491" s="1"/>
    </row>
    <row r="3492" spans="3:3" x14ac:dyDescent="0.25">
      <c r="C3492" s="1"/>
    </row>
    <row r="3493" spans="3:3" x14ac:dyDescent="0.25">
      <c r="C3493" s="1"/>
    </row>
    <row r="3494" spans="3:3" x14ac:dyDescent="0.25">
      <c r="C3494" s="1"/>
    </row>
    <row r="3495" spans="3:3" x14ac:dyDescent="0.25">
      <c r="C3495" s="1"/>
    </row>
    <row r="3496" spans="3:3" x14ac:dyDescent="0.25">
      <c r="C3496" s="1"/>
    </row>
    <row r="3497" spans="3:3" x14ac:dyDescent="0.25">
      <c r="C3497" s="1"/>
    </row>
    <row r="3498" spans="3:3" x14ac:dyDescent="0.25">
      <c r="C3498" s="1"/>
    </row>
    <row r="3499" spans="3:3" x14ac:dyDescent="0.25">
      <c r="C3499" s="1"/>
    </row>
    <row r="3500" spans="3:3" x14ac:dyDescent="0.25">
      <c r="C3500" s="1"/>
    </row>
    <row r="3501" spans="3:3" x14ac:dyDescent="0.25">
      <c r="C3501" s="1"/>
    </row>
    <row r="3502" spans="3:3" x14ac:dyDescent="0.25">
      <c r="C3502" s="1"/>
    </row>
    <row r="3503" spans="3:3" x14ac:dyDescent="0.25">
      <c r="C3503" s="1"/>
    </row>
    <row r="3504" spans="3:3" x14ac:dyDescent="0.25">
      <c r="C3504" s="1"/>
    </row>
    <row r="3505" spans="3:3" x14ac:dyDescent="0.25">
      <c r="C3505" s="1"/>
    </row>
    <row r="3506" spans="3:3" x14ac:dyDescent="0.25">
      <c r="C3506" s="1"/>
    </row>
    <row r="3507" spans="3:3" x14ac:dyDescent="0.25">
      <c r="C3507" s="1"/>
    </row>
    <row r="3508" spans="3:3" x14ac:dyDescent="0.25">
      <c r="C3508" s="1"/>
    </row>
    <row r="3509" spans="3:3" x14ac:dyDescent="0.25">
      <c r="C3509" s="1"/>
    </row>
    <row r="3510" spans="3:3" x14ac:dyDescent="0.25">
      <c r="C3510" s="1"/>
    </row>
    <row r="3511" spans="3:3" x14ac:dyDescent="0.25">
      <c r="C3511" s="1"/>
    </row>
    <row r="3512" spans="3:3" x14ac:dyDescent="0.25">
      <c r="C3512" s="1"/>
    </row>
    <row r="3513" spans="3:3" x14ac:dyDescent="0.25">
      <c r="C3513" s="1"/>
    </row>
    <row r="3514" spans="3:3" x14ac:dyDescent="0.25">
      <c r="C3514" s="1"/>
    </row>
    <row r="3515" spans="3:3" x14ac:dyDescent="0.25">
      <c r="C3515" s="1"/>
    </row>
    <row r="3516" spans="3:3" x14ac:dyDescent="0.25">
      <c r="C3516" s="1"/>
    </row>
    <row r="3517" spans="3:3" x14ac:dyDescent="0.25">
      <c r="C3517" s="1"/>
    </row>
    <row r="3518" spans="3:3" x14ac:dyDescent="0.25">
      <c r="C3518" s="1"/>
    </row>
    <row r="3519" spans="3:3" x14ac:dyDescent="0.25">
      <c r="C3519" s="1"/>
    </row>
    <row r="3520" spans="3:3" x14ac:dyDescent="0.25">
      <c r="C3520" s="1"/>
    </row>
    <row r="3521" spans="3:3" x14ac:dyDescent="0.25">
      <c r="C3521" s="1"/>
    </row>
    <row r="3522" spans="3:3" x14ac:dyDescent="0.25">
      <c r="C3522" s="1"/>
    </row>
    <row r="3523" spans="3:3" x14ac:dyDescent="0.25">
      <c r="C3523" s="1"/>
    </row>
    <row r="3524" spans="3:3" x14ac:dyDescent="0.25">
      <c r="C3524" s="1"/>
    </row>
    <row r="3525" spans="3:3" x14ac:dyDescent="0.25">
      <c r="C3525" s="1"/>
    </row>
    <row r="3526" spans="3:3" x14ac:dyDescent="0.25">
      <c r="C3526" s="1"/>
    </row>
    <row r="3527" spans="3:3" x14ac:dyDescent="0.25">
      <c r="C3527" s="1"/>
    </row>
    <row r="3528" spans="3:3" x14ac:dyDescent="0.25">
      <c r="C3528" s="1"/>
    </row>
    <row r="3529" spans="3:3" x14ac:dyDescent="0.25">
      <c r="C3529" s="1"/>
    </row>
    <row r="3530" spans="3:3" x14ac:dyDescent="0.25">
      <c r="C3530" s="1"/>
    </row>
    <row r="3531" spans="3:3" x14ac:dyDescent="0.25">
      <c r="C3531" s="1"/>
    </row>
    <row r="3532" spans="3:3" x14ac:dyDescent="0.25">
      <c r="C3532" s="1"/>
    </row>
    <row r="3533" spans="3:3" x14ac:dyDescent="0.25">
      <c r="C3533" s="1"/>
    </row>
    <row r="3534" spans="3:3" x14ac:dyDescent="0.25">
      <c r="C3534" s="1"/>
    </row>
    <row r="3535" spans="3:3" x14ac:dyDescent="0.25">
      <c r="C3535" s="1"/>
    </row>
    <row r="3536" spans="3:3" x14ac:dyDescent="0.25">
      <c r="C3536" s="1"/>
    </row>
    <row r="3537" spans="3:3" x14ac:dyDescent="0.25">
      <c r="C3537" s="1"/>
    </row>
    <row r="3538" spans="3:3" x14ac:dyDescent="0.25">
      <c r="C3538" s="1"/>
    </row>
    <row r="3539" spans="3:3" x14ac:dyDescent="0.25">
      <c r="C3539" s="1"/>
    </row>
    <row r="3540" spans="3:3" x14ac:dyDescent="0.25">
      <c r="C3540" s="1"/>
    </row>
    <row r="3541" spans="3:3" x14ac:dyDescent="0.25">
      <c r="C3541" s="1"/>
    </row>
    <row r="3542" spans="3:3" x14ac:dyDescent="0.25">
      <c r="C3542" s="1"/>
    </row>
    <row r="3543" spans="3:3" x14ac:dyDescent="0.25">
      <c r="C3543" s="1"/>
    </row>
    <row r="3544" spans="3:3" x14ac:dyDescent="0.25">
      <c r="C3544" s="1"/>
    </row>
    <row r="3545" spans="3:3" x14ac:dyDescent="0.25">
      <c r="C3545" s="1"/>
    </row>
    <row r="3546" spans="3:3" x14ac:dyDescent="0.25">
      <c r="C3546" s="1"/>
    </row>
    <row r="3547" spans="3:3" x14ac:dyDescent="0.25">
      <c r="C3547" s="1"/>
    </row>
    <row r="3548" spans="3:3" x14ac:dyDescent="0.25">
      <c r="C3548" s="1"/>
    </row>
    <row r="3549" spans="3:3" x14ac:dyDescent="0.25">
      <c r="C3549" s="1"/>
    </row>
    <row r="3550" spans="3:3" x14ac:dyDescent="0.25">
      <c r="C3550" s="1"/>
    </row>
    <row r="3551" spans="3:3" x14ac:dyDescent="0.25">
      <c r="C3551" s="1"/>
    </row>
    <row r="3552" spans="3:3" x14ac:dyDescent="0.25">
      <c r="C3552" s="1"/>
    </row>
    <row r="3553" spans="3:3" x14ac:dyDescent="0.25">
      <c r="C3553" s="1"/>
    </row>
    <row r="3554" spans="3:3" x14ac:dyDescent="0.25">
      <c r="C3554" s="1"/>
    </row>
    <row r="3555" spans="3:3" x14ac:dyDescent="0.25">
      <c r="C3555" s="1"/>
    </row>
    <row r="3556" spans="3:3" x14ac:dyDescent="0.25">
      <c r="C3556" s="1"/>
    </row>
    <row r="3557" spans="3:3" x14ac:dyDescent="0.25">
      <c r="C3557" s="1"/>
    </row>
    <row r="3558" spans="3:3" x14ac:dyDescent="0.25">
      <c r="C3558" s="1"/>
    </row>
    <row r="3559" spans="3:3" x14ac:dyDescent="0.25">
      <c r="C3559" s="1"/>
    </row>
    <row r="3560" spans="3:3" x14ac:dyDescent="0.25">
      <c r="C3560" s="1"/>
    </row>
    <row r="3561" spans="3:3" x14ac:dyDescent="0.25">
      <c r="C3561" s="1"/>
    </row>
    <row r="3562" spans="3:3" x14ac:dyDescent="0.25">
      <c r="C3562" s="1"/>
    </row>
    <row r="3563" spans="3:3" x14ac:dyDescent="0.25">
      <c r="C3563" s="1"/>
    </row>
    <row r="3564" spans="3:3" x14ac:dyDescent="0.25">
      <c r="C3564" s="1"/>
    </row>
    <row r="3565" spans="3:3" x14ac:dyDescent="0.25">
      <c r="C3565" s="1"/>
    </row>
    <row r="3566" spans="3:3" x14ac:dyDescent="0.25">
      <c r="C3566" s="1"/>
    </row>
    <row r="3567" spans="3:3" x14ac:dyDescent="0.25">
      <c r="C3567" s="1"/>
    </row>
    <row r="3568" spans="3:3" x14ac:dyDescent="0.25">
      <c r="C3568" s="1"/>
    </row>
    <row r="3569" spans="3:3" x14ac:dyDescent="0.25">
      <c r="C3569" s="1"/>
    </row>
    <row r="3570" spans="3:3" x14ac:dyDescent="0.25">
      <c r="C3570" s="1"/>
    </row>
    <row r="3571" spans="3:3" x14ac:dyDescent="0.25">
      <c r="C3571" s="1"/>
    </row>
    <row r="3572" spans="3:3" x14ac:dyDescent="0.25">
      <c r="C3572" s="1"/>
    </row>
    <row r="3573" spans="3:3" x14ac:dyDescent="0.25">
      <c r="C3573" s="1"/>
    </row>
    <row r="3574" spans="3:3" x14ac:dyDescent="0.25">
      <c r="C3574" s="1"/>
    </row>
    <row r="3575" spans="3:3" x14ac:dyDescent="0.25">
      <c r="C3575" s="1"/>
    </row>
    <row r="3576" spans="3:3" x14ac:dyDescent="0.25">
      <c r="C3576" s="1"/>
    </row>
    <row r="3577" spans="3:3" x14ac:dyDescent="0.25">
      <c r="C3577" s="1"/>
    </row>
    <row r="3578" spans="3:3" x14ac:dyDescent="0.25">
      <c r="C3578" s="1"/>
    </row>
    <row r="3579" spans="3:3" x14ac:dyDescent="0.25">
      <c r="C3579" s="1"/>
    </row>
    <row r="3580" spans="3:3" x14ac:dyDescent="0.25">
      <c r="C3580" s="1"/>
    </row>
    <row r="3581" spans="3:3" x14ac:dyDescent="0.25">
      <c r="C3581" s="1"/>
    </row>
    <row r="3582" spans="3:3" x14ac:dyDescent="0.25">
      <c r="C3582" s="1"/>
    </row>
    <row r="3583" spans="3:3" x14ac:dyDescent="0.25">
      <c r="C3583" s="1"/>
    </row>
    <row r="3584" spans="3:3" x14ac:dyDescent="0.25">
      <c r="C3584" s="1"/>
    </row>
    <row r="3585" spans="3:3" x14ac:dyDescent="0.25">
      <c r="C3585" s="1"/>
    </row>
    <row r="3586" spans="3:3" x14ac:dyDescent="0.25">
      <c r="C3586" s="1"/>
    </row>
    <row r="3587" spans="3:3" x14ac:dyDescent="0.25">
      <c r="C3587" s="1"/>
    </row>
    <row r="3588" spans="3:3" x14ac:dyDescent="0.25">
      <c r="C3588" s="1"/>
    </row>
    <row r="3589" spans="3:3" x14ac:dyDescent="0.25">
      <c r="C3589" s="1"/>
    </row>
    <row r="3590" spans="3:3" x14ac:dyDescent="0.25">
      <c r="C3590" s="1"/>
    </row>
    <row r="3591" spans="3:3" x14ac:dyDescent="0.25">
      <c r="C3591" s="1"/>
    </row>
    <row r="3592" spans="3:3" x14ac:dyDescent="0.25">
      <c r="C3592" s="1"/>
    </row>
    <row r="3593" spans="3:3" x14ac:dyDescent="0.25">
      <c r="C3593" s="1"/>
    </row>
    <row r="3594" spans="3:3" x14ac:dyDescent="0.25">
      <c r="C3594" s="1"/>
    </row>
    <row r="3595" spans="3:3" x14ac:dyDescent="0.25">
      <c r="C3595" s="1"/>
    </row>
    <row r="3596" spans="3:3" x14ac:dyDescent="0.25">
      <c r="C3596" s="1"/>
    </row>
    <row r="3597" spans="3:3" x14ac:dyDescent="0.25">
      <c r="C3597" s="1"/>
    </row>
    <row r="3598" spans="3:3" x14ac:dyDescent="0.25">
      <c r="C3598" s="1"/>
    </row>
    <row r="3599" spans="3:3" x14ac:dyDescent="0.25">
      <c r="C3599" s="1"/>
    </row>
    <row r="3600" spans="3:3" x14ac:dyDescent="0.25">
      <c r="C3600" s="1"/>
    </row>
    <row r="3601" spans="3:3" x14ac:dyDescent="0.25">
      <c r="C3601" s="1"/>
    </row>
    <row r="3602" spans="3:3" x14ac:dyDescent="0.25">
      <c r="C3602" s="1"/>
    </row>
    <row r="3603" spans="3:3" x14ac:dyDescent="0.25">
      <c r="C3603" s="1"/>
    </row>
    <row r="3604" spans="3:3" x14ac:dyDescent="0.25">
      <c r="C3604" s="1"/>
    </row>
    <row r="3605" spans="3:3" x14ac:dyDescent="0.25">
      <c r="C3605" s="1"/>
    </row>
    <row r="3606" spans="3:3" x14ac:dyDescent="0.25">
      <c r="C3606" s="1"/>
    </row>
    <row r="3607" spans="3:3" x14ac:dyDescent="0.25">
      <c r="C3607" s="1"/>
    </row>
    <row r="3608" spans="3:3" x14ac:dyDescent="0.25">
      <c r="C3608" s="1"/>
    </row>
    <row r="3609" spans="3:3" x14ac:dyDescent="0.25">
      <c r="C3609" s="1"/>
    </row>
    <row r="3610" spans="3:3" x14ac:dyDescent="0.25">
      <c r="C3610" s="1"/>
    </row>
    <row r="3611" spans="3:3" x14ac:dyDescent="0.25">
      <c r="C3611" s="1"/>
    </row>
    <row r="3612" spans="3:3" x14ac:dyDescent="0.25">
      <c r="C3612" s="1"/>
    </row>
    <row r="3613" spans="3:3" x14ac:dyDescent="0.25">
      <c r="C3613" s="1"/>
    </row>
    <row r="3614" spans="3:3" x14ac:dyDescent="0.25">
      <c r="C3614" s="1"/>
    </row>
    <row r="3615" spans="3:3" x14ac:dyDescent="0.25">
      <c r="C3615" s="1"/>
    </row>
    <row r="3616" spans="3:3" x14ac:dyDescent="0.25">
      <c r="C3616" s="1"/>
    </row>
    <row r="3617" spans="3:3" x14ac:dyDescent="0.25">
      <c r="C3617" s="1"/>
    </row>
    <row r="3618" spans="3:3" x14ac:dyDescent="0.25">
      <c r="C3618" s="1"/>
    </row>
    <row r="3619" spans="3:3" x14ac:dyDescent="0.25">
      <c r="C3619" s="1"/>
    </row>
    <row r="3620" spans="3:3" x14ac:dyDescent="0.25">
      <c r="C3620" s="1"/>
    </row>
    <row r="3621" spans="3:3" x14ac:dyDescent="0.25">
      <c r="C3621" s="1"/>
    </row>
    <row r="3622" spans="3:3" x14ac:dyDescent="0.25">
      <c r="C3622" s="1"/>
    </row>
    <row r="3623" spans="3:3" x14ac:dyDescent="0.25">
      <c r="C3623" s="1"/>
    </row>
    <row r="3624" spans="3:3" x14ac:dyDescent="0.25">
      <c r="C3624" s="1"/>
    </row>
    <row r="3625" spans="3:3" x14ac:dyDescent="0.25">
      <c r="C3625" s="1"/>
    </row>
    <row r="3626" spans="3:3" x14ac:dyDescent="0.25">
      <c r="C3626" s="1"/>
    </row>
    <row r="3627" spans="3:3" x14ac:dyDescent="0.25">
      <c r="C3627" s="1"/>
    </row>
    <row r="3628" spans="3:3" x14ac:dyDescent="0.25">
      <c r="C3628" s="1"/>
    </row>
    <row r="3629" spans="3:3" x14ac:dyDescent="0.25">
      <c r="C3629" s="1"/>
    </row>
    <row r="3630" spans="3:3" x14ac:dyDescent="0.25">
      <c r="C3630" s="1"/>
    </row>
    <row r="3631" spans="3:3" x14ac:dyDescent="0.25">
      <c r="C3631" s="1"/>
    </row>
    <row r="3632" spans="3:3" x14ac:dyDescent="0.25">
      <c r="C3632" s="1"/>
    </row>
    <row r="3633" spans="3:3" x14ac:dyDescent="0.25">
      <c r="C3633" s="1"/>
    </row>
    <row r="3634" spans="3:3" x14ac:dyDescent="0.25">
      <c r="C3634" s="1"/>
    </row>
    <row r="3635" spans="3:3" x14ac:dyDescent="0.25">
      <c r="C3635" s="1"/>
    </row>
    <row r="3636" spans="3:3" x14ac:dyDescent="0.25">
      <c r="C3636" s="1"/>
    </row>
    <row r="3637" spans="3:3" x14ac:dyDescent="0.25">
      <c r="C3637" s="1"/>
    </row>
    <row r="3638" spans="3:3" x14ac:dyDescent="0.25">
      <c r="C3638" s="1"/>
    </row>
    <row r="3639" spans="3:3" x14ac:dyDescent="0.25">
      <c r="C3639" s="1"/>
    </row>
    <row r="3640" spans="3:3" x14ac:dyDescent="0.25">
      <c r="C3640" s="1"/>
    </row>
    <row r="3641" spans="3:3" x14ac:dyDescent="0.25">
      <c r="C3641" s="1"/>
    </row>
    <row r="3642" spans="3:3" x14ac:dyDescent="0.25">
      <c r="C3642" s="1"/>
    </row>
    <row r="3643" spans="3:3" x14ac:dyDescent="0.25">
      <c r="C3643" s="1"/>
    </row>
    <row r="3644" spans="3:3" x14ac:dyDescent="0.25">
      <c r="C3644" s="1"/>
    </row>
    <row r="3645" spans="3:3" x14ac:dyDescent="0.25">
      <c r="C3645" s="1"/>
    </row>
    <row r="3646" spans="3:3" x14ac:dyDescent="0.25">
      <c r="C3646" s="1"/>
    </row>
    <row r="3647" spans="3:3" x14ac:dyDescent="0.25">
      <c r="C3647" s="1"/>
    </row>
    <row r="3648" spans="3:3" x14ac:dyDescent="0.25">
      <c r="C3648" s="1"/>
    </row>
    <row r="3649" spans="3:3" x14ac:dyDescent="0.25">
      <c r="C3649" s="1"/>
    </row>
    <row r="3650" spans="3:3" x14ac:dyDescent="0.25">
      <c r="C3650" s="1"/>
    </row>
    <row r="3651" spans="3:3" x14ac:dyDescent="0.25">
      <c r="C3651" s="1"/>
    </row>
    <row r="3652" spans="3:3" x14ac:dyDescent="0.25">
      <c r="C3652" s="1"/>
    </row>
    <row r="3653" spans="3:3" x14ac:dyDescent="0.25">
      <c r="C3653" s="1"/>
    </row>
    <row r="3654" spans="3:3" x14ac:dyDescent="0.25">
      <c r="C3654" s="1"/>
    </row>
    <row r="3655" spans="3:3" x14ac:dyDescent="0.25">
      <c r="C3655" s="1"/>
    </row>
    <row r="3656" spans="3:3" x14ac:dyDescent="0.25">
      <c r="C3656" s="1"/>
    </row>
    <row r="3657" spans="3:3" x14ac:dyDescent="0.25">
      <c r="C3657" s="1"/>
    </row>
    <row r="3658" spans="3:3" x14ac:dyDescent="0.25">
      <c r="C3658" s="1"/>
    </row>
    <row r="3659" spans="3:3" x14ac:dyDescent="0.25">
      <c r="C3659" s="1"/>
    </row>
    <row r="3660" spans="3:3" x14ac:dyDescent="0.25">
      <c r="C3660" s="1"/>
    </row>
    <row r="3661" spans="3:3" x14ac:dyDescent="0.25">
      <c r="C3661" s="1"/>
    </row>
    <row r="3662" spans="3:3" x14ac:dyDescent="0.25">
      <c r="C3662" s="1"/>
    </row>
    <row r="3663" spans="3:3" x14ac:dyDescent="0.25">
      <c r="C3663" s="2"/>
    </row>
    <row r="3664" spans="3:3" x14ac:dyDescent="0.25">
      <c r="C3664" s="1"/>
    </row>
    <row r="3665" spans="3:3" x14ac:dyDescent="0.25">
      <c r="C3665" s="1"/>
    </row>
    <row r="3666" spans="3:3" x14ac:dyDescent="0.25">
      <c r="C3666" s="1"/>
    </row>
    <row r="3667" spans="3:3" x14ac:dyDescent="0.25">
      <c r="C3667" s="1"/>
    </row>
    <row r="3668" spans="3:3" x14ac:dyDescent="0.25">
      <c r="C3668" s="1"/>
    </row>
    <row r="3669" spans="3:3" x14ac:dyDescent="0.25">
      <c r="C3669" s="1"/>
    </row>
    <row r="3670" spans="3:3" x14ac:dyDescent="0.25">
      <c r="C3670" s="1"/>
    </row>
    <row r="3671" spans="3:3" x14ac:dyDescent="0.25">
      <c r="C3671" s="1"/>
    </row>
    <row r="3672" spans="3:3" x14ac:dyDescent="0.25">
      <c r="C3672" s="1"/>
    </row>
    <row r="3673" spans="3:3" x14ac:dyDescent="0.25">
      <c r="C3673" s="1"/>
    </row>
    <row r="3674" spans="3:3" x14ac:dyDescent="0.25">
      <c r="C3674" s="1"/>
    </row>
    <row r="3675" spans="3:3" x14ac:dyDescent="0.25">
      <c r="C3675" s="1"/>
    </row>
    <row r="3676" spans="3:3" x14ac:dyDescent="0.25">
      <c r="C3676" s="1"/>
    </row>
    <row r="3677" spans="3:3" x14ac:dyDescent="0.25">
      <c r="C3677" s="1"/>
    </row>
    <row r="3678" spans="3:3" x14ac:dyDescent="0.25">
      <c r="C3678" s="1"/>
    </row>
    <row r="3679" spans="3:3" x14ac:dyDescent="0.25">
      <c r="C3679" s="1"/>
    </row>
    <row r="3680" spans="3:3" x14ac:dyDescent="0.25">
      <c r="C3680" s="1"/>
    </row>
    <row r="3681" spans="3:3" x14ac:dyDescent="0.25">
      <c r="C3681" s="1"/>
    </row>
    <row r="3682" spans="3:3" x14ac:dyDescent="0.25">
      <c r="C3682" s="1"/>
    </row>
    <row r="3683" spans="3:3" x14ac:dyDescent="0.25">
      <c r="C3683" s="1"/>
    </row>
    <row r="3684" spans="3:3" x14ac:dyDescent="0.25">
      <c r="C3684" s="1"/>
    </row>
    <row r="3685" spans="3:3" x14ac:dyDescent="0.25">
      <c r="C3685" s="1"/>
    </row>
    <row r="3686" spans="3:3" x14ac:dyDescent="0.25">
      <c r="C3686" s="1"/>
    </row>
    <row r="3687" spans="3:3" x14ac:dyDescent="0.25">
      <c r="C3687" s="1"/>
    </row>
    <row r="3688" spans="3:3" x14ac:dyDescent="0.25">
      <c r="C3688" s="1"/>
    </row>
    <row r="3689" spans="3:3" x14ac:dyDescent="0.25">
      <c r="C3689" s="1"/>
    </row>
    <row r="3690" spans="3:3" x14ac:dyDescent="0.25">
      <c r="C3690" s="1"/>
    </row>
    <row r="3691" spans="3:3" x14ac:dyDescent="0.25">
      <c r="C3691" s="1"/>
    </row>
    <row r="3692" spans="3:3" x14ac:dyDescent="0.25">
      <c r="C3692" s="1"/>
    </row>
    <row r="3693" spans="3:3" x14ac:dyDescent="0.25">
      <c r="C3693" s="1"/>
    </row>
    <row r="3694" spans="3:3" x14ac:dyDescent="0.25">
      <c r="C3694" s="1"/>
    </row>
    <row r="3695" spans="3:3" x14ac:dyDescent="0.25">
      <c r="C3695" s="1"/>
    </row>
    <row r="3696" spans="3:3" x14ac:dyDescent="0.25">
      <c r="C3696" s="1"/>
    </row>
    <row r="3697" spans="3:3" x14ac:dyDescent="0.25">
      <c r="C3697" s="1"/>
    </row>
    <row r="3698" spans="3:3" x14ac:dyDescent="0.25">
      <c r="C3698" s="1"/>
    </row>
    <row r="3699" spans="3:3" x14ac:dyDescent="0.25">
      <c r="C3699" s="1"/>
    </row>
    <row r="3700" spans="3:3" x14ac:dyDescent="0.25">
      <c r="C3700" s="1"/>
    </row>
    <row r="3701" spans="3:3" x14ac:dyDescent="0.25">
      <c r="C3701" s="1"/>
    </row>
    <row r="3702" spans="3:3" x14ac:dyDescent="0.25">
      <c r="C3702" s="1"/>
    </row>
    <row r="3703" spans="3:3" x14ac:dyDescent="0.25">
      <c r="C3703" s="1"/>
    </row>
    <row r="3704" spans="3:3" x14ac:dyDescent="0.25">
      <c r="C3704" s="1"/>
    </row>
    <row r="3705" spans="3:3" x14ac:dyDescent="0.25">
      <c r="C3705" s="1"/>
    </row>
    <row r="3706" spans="3:3" x14ac:dyDescent="0.25">
      <c r="C3706" s="1"/>
    </row>
    <row r="3707" spans="3:3" x14ac:dyDescent="0.25">
      <c r="C3707" s="1"/>
    </row>
    <row r="3708" spans="3:3" x14ac:dyDescent="0.25">
      <c r="C3708" s="1"/>
    </row>
    <row r="3709" spans="3:3" x14ac:dyDescent="0.25">
      <c r="C3709" s="1"/>
    </row>
    <row r="3710" spans="3:3" x14ac:dyDescent="0.25">
      <c r="C3710" s="1"/>
    </row>
    <row r="3711" spans="3:3" x14ac:dyDescent="0.25">
      <c r="C3711" s="1"/>
    </row>
    <row r="3712" spans="3:3" x14ac:dyDescent="0.25">
      <c r="C3712" s="1"/>
    </row>
    <row r="3713" spans="3:3" x14ac:dyDescent="0.25">
      <c r="C3713" s="1"/>
    </row>
    <row r="3714" spans="3:3" x14ac:dyDescent="0.25">
      <c r="C3714" s="1"/>
    </row>
    <row r="3715" spans="3:3" x14ac:dyDescent="0.25">
      <c r="C3715" s="1"/>
    </row>
    <row r="3716" spans="3:3" x14ac:dyDescent="0.25">
      <c r="C3716" s="1"/>
    </row>
    <row r="3717" spans="3:3" x14ac:dyDescent="0.25">
      <c r="C3717" s="1"/>
    </row>
    <row r="3718" spans="3:3" x14ac:dyDescent="0.25">
      <c r="C3718" s="1"/>
    </row>
    <row r="3719" spans="3:3" x14ac:dyDescent="0.25">
      <c r="C3719" s="1"/>
    </row>
    <row r="3720" spans="3:3" x14ac:dyDescent="0.25">
      <c r="C3720" s="1"/>
    </row>
    <row r="3721" spans="3:3" x14ac:dyDescent="0.25">
      <c r="C3721" s="1"/>
    </row>
    <row r="3722" spans="3:3" x14ac:dyDescent="0.25">
      <c r="C3722" s="1"/>
    </row>
    <row r="3723" spans="3:3" x14ac:dyDescent="0.25">
      <c r="C3723" s="1"/>
    </row>
    <row r="3724" spans="3:3" x14ac:dyDescent="0.25">
      <c r="C3724" s="1"/>
    </row>
    <row r="3725" spans="3:3" x14ac:dyDescent="0.25">
      <c r="C3725" s="1"/>
    </row>
    <row r="3726" spans="3:3" x14ac:dyDescent="0.25">
      <c r="C3726" s="1"/>
    </row>
    <row r="3727" spans="3:3" x14ac:dyDescent="0.25">
      <c r="C3727" s="1"/>
    </row>
    <row r="3728" spans="3:3" x14ac:dyDescent="0.25">
      <c r="C3728" s="1"/>
    </row>
    <row r="3729" spans="3:3" x14ac:dyDescent="0.25">
      <c r="C3729" s="1"/>
    </row>
    <row r="3730" spans="3:3" x14ac:dyDescent="0.25">
      <c r="C3730" s="1"/>
    </row>
    <row r="3731" spans="3:3" x14ac:dyDescent="0.25">
      <c r="C3731" s="1"/>
    </row>
    <row r="3732" spans="3:3" x14ac:dyDescent="0.25">
      <c r="C3732" s="1"/>
    </row>
    <row r="3733" spans="3:3" x14ac:dyDescent="0.25">
      <c r="C3733" s="1"/>
    </row>
    <row r="3734" spans="3:3" x14ac:dyDescent="0.25">
      <c r="C3734" s="1"/>
    </row>
    <row r="3735" spans="3:3" x14ac:dyDescent="0.25">
      <c r="C3735" s="1"/>
    </row>
    <row r="3736" spans="3:3" x14ac:dyDescent="0.25">
      <c r="C3736" s="1"/>
    </row>
    <row r="3737" spans="3:3" x14ac:dyDescent="0.25">
      <c r="C3737" s="1"/>
    </row>
    <row r="3738" spans="3:3" x14ac:dyDescent="0.25">
      <c r="C3738" s="1"/>
    </row>
    <row r="3739" spans="3:3" x14ac:dyDescent="0.25">
      <c r="C3739" s="1"/>
    </row>
    <row r="3740" spans="3:3" x14ac:dyDescent="0.25">
      <c r="C3740" s="1"/>
    </row>
    <row r="3741" spans="3:3" x14ac:dyDescent="0.25">
      <c r="C3741" s="1"/>
    </row>
    <row r="3742" spans="3:3" x14ac:dyDescent="0.25">
      <c r="C3742" s="1"/>
    </row>
    <row r="3743" spans="3:3" x14ac:dyDescent="0.25">
      <c r="C3743" s="1"/>
    </row>
    <row r="3744" spans="3:3" x14ac:dyDescent="0.25">
      <c r="C3744" s="1"/>
    </row>
    <row r="3745" spans="3:3" x14ac:dyDescent="0.25">
      <c r="C3745" s="1"/>
    </row>
    <row r="3746" spans="3:3" x14ac:dyDescent="0.25">
      <c r="C3746" s="1"/>
    </row>
    <row r="3747" spans="3:3" x14ac:dyDescent="0.25">
      <c r="C3747" s="1"/>
    </row>
    <row r="3748" spans="3:3" x14ac:dyDescent="0.25">
      <c r="C3748" s="1"/>
    </row>
    <row r="3749" spans="3:3" x14ac:dyDescent="0.25">
      <c r="C3749" s="1"/>
    </row>
    <row r="3750" spans="3:3" x14ac:dyDescent="0.25">
      <c r="C3750" s="1"/>
    </row>
    <row r="3751" spans="3:3" x14ac:dyDescent="0.25">
      <c r="C3751" s="1"/>
    </row>
    <row r="3752" spans="3:3" x14ac:dyDescent="0.25">
      <c r="C3752" s="1"/>
    </row>
    <row r="3753" spans="3:3" x14ac:dyDescent="0.25">
      <c r="C3753" s="1"/>
    </row>
    <row r="3754" spans="3:3" x14ac:dyDescent="0.25">
      <c r="C3754" s="1"/>
    </row>
    <row r="3755" spans="3:3" x14ac:dyDescent="0.25">
      <c r="C3755" s="1"/>
    </row>
    <row r="3756" spans="3:3" x14ac:dyDescent="0.25">
      <c r="C3756" s="1"/>
    </row>
    <row r="3757" spans="3:3" x14ac:dyDescent="0.25">
      <c r="C3757" s="1"/>
    </row>
    <row r="3758" spans="3:3" x14ac:dyDescent="0.25">
      <c r="C3758" s="1"/>
    </row>
    <row r="3759" spans="3:3" x14ac:dyDescent="0.25">
      <c r="C3759" s="1"/>
    </row>
    <row r="3760" spans="3:3" x14ac:dyDescent="0.25">
      <c r="C3760" s="1"/>
    </row>
    <row r="3761" spans="3:3" x14ac:dyDescent="0.25">
      <c r="C3761" s="1"/>
    </row>
    <row r="3762" spans="3:3" x14ac:dyDescent="0.25">
      <c r="C3762" s="1"/>
    </row>
    <row r="3763" spans="3:3" x14ac:dyDescent="0.25">
      <c r="C3763" s="1"/>
    </row>
    <row r="3764" spans="3:3" x14ac:dyDescent="0.25">
      <c r="C3764" s="1"/>
    </row>
    <row r="3765" spans="3:3" x14ac:dyDescent="0.25">
      <c r="C3765" s="1"/>
    </row>
    <row r="3766" spans="3:3" x14ac:dyDescent="0.25">
      <c r="C3766" s="1"/>
    </row>
    <row r="3767" spans="3:3" x14ac:dyDescent="0.25">
      <c r="C3767" s="1"/>
    </row>
    <row r="3768" spans="3:3" x14ac:dyDescent="0.25">
      <c r="C3768" s="1"/>
    </row>
    <row r="3769" spans="3:3" x14ac:dyDescent="0.25">
      <c r="C3769" s="1"/>
    </row>
    <row r="3770" spans="3:3" x14ac:dyDescent="0.25">
      <c r="C3770" s="1"/>
    </row>
    <row r="3771" spans="3:3" x14ac:dyDescent="0.25">
      <c r="C3771" s="1"/>
    </row>
    <row r="3772" spans="3:3" x14ac:dyDescent="0.25">
      <c r="C3772" s="1"/>
    </row>
    <row r="3773" spans="3:3" x14ac:dyDescent="0.25">
      <c r="C3773" s="1"/>
    </row>
    <row r="3774" spans="3:3" x14ac:dyDescent="0.25">
      <c r="C3774" s="1"/>
    </row>
    <row r="3775" spans="3:3" x14ac:dyDescent="0.25">
      <c r="C3775" s="1"/>
    </row>
    <row r="3776" spans="3:3" x14ac:dyDescent="0.25">
      <c r="C3776" s="1"/>
    </row>
    <row r="3777" spans="3:3" x14ac:dyDescent="0.25">
      <c r="C3777" s="1"/>
    </row>
    <row r="3778" spans="3:3" x14ac:dyDescent="0.25">
      <c r="C3778" s="1"/>
    </row>
    <row r="3779" spans="3:3" x14ac:dyDescent="0.25">
      <c r="C3779" s="1"/>
    </row>
    <row r="3780" spans="3:3" x14ac:dyDescent="0.25">
      <c r="C3780" s="1"/>
    </row>
    <row r="3781" spans="3:3" x14ac:dyDescent="0.25">
      <c r="C3781" s="1"/>
    </row>
    <row r="3782" spans="3:3" x14ac:dyDescent="0.25">
      <c r="C3782" s="1"/>
    </row>
    <row r="3783" spans="3:3" x14ac:dyDescent="0.25">
      <c r="C3783" s="1"/>
    </row>
    <row r="3784" spans="3:3" x14ac:dyDescent="0.25">
      <c r="C3784" s="1"/>
    </row>
    <row r="3785" spans="3:3" x14ac:dyDescent="0.25">
      <c r="C3785" s="1"/>
    </row>
    <row r="3786" spans="3:3" x14ac:dyDescent="0.25">
      <c r="C3786" s="1"/>
    </row>
    <row r="3787" spans="3:3" x14ac:dyDescent="0.25">
      <c r="C3787" s="1"/>
    </row>
    <row r="3788" spans="3:3" x14ac:dyDescent="0.25">
      <c r="C3788" s="1"/>
    </row>
    <row r="3789" spans="3:3" x14ac:dyDescent="0.25">
      <c r="C3789" s="1"/>
    </row>
    <row r="3790" spans="3:3" x14ac:dyDescent="0.25">
      <c r="C3790" s="1"/>
    </row>
    <row r="3791" spans="3:3" x14ac:dyDescent="0.25">
      <c r="C3791" s="1"/>
    </row>
    <row r="3792" spans="3:3" x14ac:dyDescent="0.25">
      <c r="C3792" s="1"/>
    </row>
    <row r="3793" spans="3:3" x14ac:dyDescent="0.25">
      <c r="C3793" s="1"/>
    </row>
    <row r="3794" spans="3:3" x14ac:dyDescent="0.25">
      <c r="C3794" s="1"/>
    </row>
    <row r="3795" spans="3:3" x14ac:dyDescent="0.25">
      <c r="C3795" s="1"/>
    </row>
    <row r="3796" spans="3:3" x14ac:dyDescent="0.25">
      <c r="C3796" s="1"/>
    </row>
    <row r="3797" spans="3:3" x14ac:dyDescent="0.25">
      <c r="C3797" s="1"/>
    </row>
    <row r="3798" spans="3:3" x14ac:dyDescent="0.25">
      <c r="C3798" s="1"/>
    </row>
    <row r="3799" spans="3:3" x14ac:dyDescent="0.25">
      <c r="C3799" s="1"/>
    </row>
    <row r="3800" spans="3:3" x14ac:dyDescent="0.25">
      <c r="C3800" s="1"/>
    </row>
    <row r="3801" spans="3:3" x14ac:dyDescent="0.25">
      <c r="C3801" s="1"/>
    </row>
    <row r="3802" spans="3:3" x14ac:dyDescent="0.25">
      <c r="C3802" s="1"/>
    </row>
    <row r="3803" spans="3:3" x14ac:dyDescent="0.25">
      <c r="C3803" s="1"/>
    </row>
    <row r="3804" spans="3:3" x14ac:dyDescent="0.25">
      <c r="C3804" s="1"/>
    </row>
    <row r="3805" spans="3:3" x14ac:dyDescent="0.25">
      <c r="C3805" s="1"/>
    </row>
    <row r="3806" spans="3:3" x14ac:dyDescent="0.25">
      <c r="C3806" s="1"/>
    </row>
    <row r="3807" spans="3:3" x14ac:dyDescent="0.25">
      <c r="C3807" s="1"/>
    </row>
    <row r="3808" spans="3:3" x14ac:dyDescent="0.25">
      <c r="C3808" s="1"/>
    </row>
    <row r="3809" spans="3:3" x14ac:dyDescent="0.25">
      <c r="C3809" s="1"/>
    </row>
    <row r="3810" spans="3:3" x14ac:dyDescent="0.25">
      <c r="C3810" s="1"/>
    </row>
    <row r="3811" spans="3:3" x14ac:dyDescent="0.25">
      <c r="C3811" s="1"/>
    </row>
    <row r="3812" spans="3:3" x14ac:dyDescent="0.25">
      <c r="C3812" s="1"/>
    </row>
    <row r="3813" spans="3:3" x14ac:dyDescent="0.25">
      <c r="C3813" s="1"/>
    </row>
    <row r="3814" spans="3:3" x14ac:dyDescent="0.25">
      <c r="C3814" s="1"/>
    </row>
    <row r="3815" spans="3:3" x14ac:dyDescent="0.25">
      <c r="C3815" s="1"/>
    </row>
    <row r="3816" spans="3:3" x14ac:dyDescent="0.25">
      <c r="C3816" s="1"/>
    </row>
    <row r="3817" spans="3:3" x14ac:dyDescent="0.25">
      <c r="C3817" s="1"/>
    </row>
    <row r="3818" spans="3:3" x14ac:dyDescent="0.25">
      <c r="C3818" s="1"/>
    </row>
    <row r="3819" spans="3:3" x14ac:dyDescent="0.25">
      <c r="C3819" s="1"/>
    </row>
    <row r="3820" spans="3:3" x14ac:dyDescent="0.25">
      <c r="C3820" s="1"/>
    </row>
    <row r="3821" spans="3:3" x14ac:dyDescent="0.25">
      <c r="C3821" s="1"/>
    </row>
    <row r="3822" spans="3:3" x14ac:dyDescent="0.25">
      <c r="C3822" s="1"/>
    </row>
    <row r="3823" spans="3:3" x14ac:dyDescent="0.25">
      <c r="C3823" s="1"/>
    </row>
    <row r="3824" spans="3:3" x14ac:dyDescent="0.25">
      <c r="C3824" s="1"/>
    </row>
    <row r="3825" spans="3:3" x14ac:dyDescent="0.25">
      <c r="C3825" s="1"/>
    </row>
    <row r="3826" spans="3:3" x14ac:dyDescent="0.25">
      <c r="C3826" s="1"/>
    </row>
    <row r="3827" spans="3:3" x14ac:dyDescent="0.25">
      <c r="C3827" s="1"/>
    </row>
    <row r="3828" spans="3:3" x14ac:dyDescent="0.25">
      <c r="C3828" s="1"/>
    </row>
    <row r="3829" spans="3:3" x14ac:dyDescent="0.25">
      <c r="C3829" s="1"/>
    </row>
    <row r="3830" spans="3:3" x14ac:dyDescent="0.25">
      <c r="C3830" s="1"/>
    </row>
    <row r="3831" spans="3:3" x14ac:dyDescent="0.25">
      <c r="C3831" s="1"/>
    </row>
    <row r="3832" spans="3:3" x14ac:dyDescent="0.25">
      <c r="C3832" s="1"/>
    </row>
    <row r="3833" spans="3:3" x14ac:dyDescent="0.25">
      <c r="C3833" s="1"/>
    </row>
    <row r="3834" spans="3:3" x14ac:dyDescent="0.25">
      <c r="C3834" s="1"/>
    </row>
    <row r="3835" spans="3:3" x14ac:dyDescent="0.25">
      <c r="C3835" s="1"/>
    </row>
    <row r="3836" spans="3:3" x14ac:dyDescent="0.25">
      <c r="C3836" s="1"/>
    </row>
    <row r="3837" spans="3:3" x14ac:dyDescent="0.25">
      <c r="C3837" s="1"/>
    </row>
    <row r="3838" spans="3:3" x14ac:dyDescent="0.25">
      <c r="C3838" s="1"/>
    </row>
    <row r="3839" spans="3:3" x14ac:dyDescent="0.25">
      <c r="C3839" s="1"/>
    </row>
    <row r="3840" spans="3:3" x14ac:dyDescent="0.25">
      <c r="C3840" s="1"/>
    </row>
    <row r="3841" spans="3:3" x14ac:dyDescent="0.25">
      <c r="C3841" s="1"/>
    </row>
    <row r="3842" spans="3:3" x14ac:dyDescent="0.25">
      <c r="C3842" s="1"/>
    </row>
    <row r="3843" spans="3:3" x14ac:dyDescent="0.25">
      <c r="C3843" s="1"/>
    </row>
    <row r="3844" spans="3:3" x14ac:dyDescent="0.25">
      <c r="C3844" s="2"/>
    </row>
    <row r="3845" spans="3:3" x14ac:dyDescent="0.25">
      <c r="C3845" s="1"/>
    </row>
    <row r="3846" spans="3:3" x14ac:dyDescent="0.25">
      <c r="C3846" s="1"/>
    </row>
    <row r="3847" spans="3:3" x14ac:dyDescent="0.25">
      <c r="C3847" s="1"/>
    </row>
    <row r="3848" spans="3:3" x14ac:dyDescent="0.25">
      <c r="C3848" s="1"/>
    </row>
    <row r="3849" spans="3:3" x14ac:dyDescent="0.25">
      <c r="C3849" s="1"/>
    </row>
    <row r="3850" spans="3:3" x14ac:dyDescent="0.25">
      <c r="C3850" s="1"/>
    </row>
    <row r="3851" spans="3:3" x14ac:dyDescent="0.25">
      <c r="C3851" s="1"/>
    </row>
    <row r="3852" spans="3:3" x14ac:dyDescent="0.25">
      <c r="C3852" s="1"/>
    </row>
    <row r="3853" spans="3:3" x14ac:dyDescent="0.25">
      <c r="C3853" s="1"/>
    </row>
    <row r="3854" spans="3:3" x14ac:dyDescent="0.25">
      <c r="C3854" s="1"/>
    </row>
    <row r="3855" spans="3:3" x14ac:dyDescent="0.25">
      <c r="C3855" s="1"/>
    </row>
    <row r="3856" spans="3:3" x14ac:dyDescent="0.25">
      <c r="C3856" s="1"/>
    </row>
    <row r="3857" spans="3:3" x14ac:dyDescent="0.25">
      <c r="C3857" s="1"/>
    </row>
    <row r="3858" spans="3:3" x14ac:dyDescent="0.25">
      <c r="C3858" s="1"/>
    </row>
    <row r="3859" spans="3:3" x14ac:dyDescent="0.25">
      <c r="C3859" s="1"/>
    </row>
    <row r="3860" spans="3:3" x14ac:dyDescent="0.25">
      <c r="C3860" s="1"/>
    </row>
    <row r="3861" spans="3:3" x14ac:dyDescent="0.25">
      <c r="C3861" s="1"/>
    </row>
    <row r="3862" spans="3:3" x14ac:dyDescent="0.25">
      <c r="C3862" s="1"/>
    </row>
    <row r="3863" spans="3:3" x14ac:dyDescent="0.25">
      <c r="C3863" s="1"/>
    </row>
    <row r="3864" spans="3:3" x14ac:dyDescent="0.25">
      <c r="C3864" s="1"/>
    </row>
    <row r="3865" spans="3:3" x14ac:dyDescent="0.25">
      <c r="C3865" s="1"/>
    </row>
    <row r="3866" spans="3:3" x14ac:dyDescent="0.25">
      <c r="C3866" s="1"/>
    </row>
    <row r="3867" spans="3:3" x14ac:dyDescent="0.25">
      <c r="C3867" s="1"/>
    </row>
    <row r="3868" spans="3:3" x14ac:dyDescent="0.25">
      <c r="C3868" s="1"/>
    </row>
    <row r="3869" spans="3:3" x14ac:dyDescent="0.25">
      <c r="C3869" s="1"/>
    </row>
    <row r="3870" spans="3:3" x14ac:dyDescent="0.25">
      <c r="C3870" s="1"/>
    </row>
    <row r="3871" spans="3:3" x14ac:dyDescent="0.25">
      <c r="C3871" s="1"/>
    </row>
    <row r="3872" spans="3:3" x14ac:dyDescent="0.25">
      <c r="C3872" s="1"/>
    </row>
    <row r="3873" spans="3:3" x14ac:dyDescent="0.25">
      <c r="C3873" s="1"/>
    </row>
    <row r="3874" spans="3:3" x14ac:dyDescent="0.25">
      <c r="C3874" s="1"/>
    </row>
    <row r="3875" spans="3:3" x14ac:dyDescent="0.25">
      <c r="C3875" s="1"/>
    </row>
    <row r="3876" spans="3:3" x14ac:dyDescent="0.25">
      <c r="C3876" s="1"/>
    </row>
    <row r="3877" spans="3:3" x14ac:dyDescent="0.25">
      <c r="C3877" s="1"/>
    </row>
    <row r="3878" spans="3:3" x14ac:dyDescent="0.25">
      <c r="C3878" s="1"/>
    </row>
    <row r="3879" spans="3:3" x14ac:dyDescent="0.25">
      <c r="C3879" s="1"/>
    </row>
    <row r="3880" spans="3:3" x14ac:dyDescent="0.25">
      <c r="C3880" s="1"/>
    </row>
    <row r="3881" spans="3:3" x14ac:dyDescent="0.25">
      <c r="C3881" s="1"/>
    </row>
    <row r="3882" spans="3:3" x14ac:dyDescent="0.25">
      <c r="C3882" s="1"/>
    </row>
    <row r="3883" spans="3:3" x14ac:dyDescent="0.25">
      <c r="C3883" s="1"/>
    </row>
    <row r="3884" spans="3:3" x14ac:dyDescent="0.25">
      <c r="C3884" s="1"/>
    </row>
    <row r="3885" spans="3:3" x14ac:dyDescent="0.25">
      <c r="C3885" s="1"/>
    </row>
    <row r="3886" spans="3:3" x14ac:dyDescent="0.25">
      <c r="C3886" s="1"/>
    </row>
    <row r="3887" spans="3:3" x14ac:dyDescent="0.25">
      <c r="C3887" s="1"/>
    </row>
    <row r="3888" spans="3:3" x14ac:dyDescent="0.25">
      <c r="C3888" s="1"/>
    </row>
    <row r="3889" spans="3:3" x14ac:dyDescent="0.25">
      <c r="C3889" s="1"/>
    </row>
    <row r="3890" spans="3:3" x14ac:dyDescent="0.25">
      <c r="C3890" s="1"/>
    </row>
    <row r="3891" spans="3:3" x14ac:dyDescent="0.25">
      <c r="C3891" s="1"/>
    </row>
    <row r="3892" spans="3:3" x14ac:dyDescent="0.25">
      <c r="C3892" s="1"/>
    </row>
    <row r="3893" spans="3:3" x14ac:dyDescent="0.25">
      <c r="C3893" s="1"/>
    </row>
    <row r="3894" spans="3:3" x14ac:dyDescent="0.25">
      <c r="C3894" s="1"/>
    </row>
    <row r="3895" spans="3:3" x14ac:dyDescent="0.25">
      <c r="C3895" s="1"/>
    </row>
    <row r="3896" spans="3:3" x14ac:dyDescent="0.25">
      <c r="C3896" s="1"/>
    </row>
    <row r="3897" spans="3:3" x14ac:dyDescent="0.25">
      <c r="C3897" s="1"/>
    </row>
    <row r="3898" spans="3:3" x14ac:dyDescent="0.25">
      <c r="C3898" s="1"/>
    </row>
    <row r="3899" spans="3:3" x14ac:dyDescent="0.25">
      <c r="C3899" s="1"/>
    </row>
    <row r="3900" spans="3:3" x14ac:dyDescent="0.25">
      <c r="C3900" s="1"/>
    </row>
    <row r="3901" spans="3:3" x14ac:dyDescent="0.25">
      <c r="C3901" s="1"/>
    </row>
    <row r="3902" spans="3:3" x14ac:dyDescent="0.25">
      <c r="C3902" s="1"/>
    </row>
    <row r="3903" spans="3:3" x14ac:dyDescent="0.25">
      <c r="C3903" s="1"/>
    </row>
    <row r="3904" spans="3:3" x14ac:dyDescent="0.25">
      <c r="C3904" s="1"/>
    </row>
    <row r="3905" spans="3:3" x14ac:dyDescent="0.25">
      <c r="C3905" s="1"/>
    </row>
    <row r="3906" spans="3:3" x14ac:dyDescent="0.25">
      <c r="C3906" s="1"/>
    </row>
    <row r="3907" spans="3:3" x14ac:dyDescent="0.25">
      <c r="C3907" s="1"/>
    </row>
    <row r="3908" spans="3:3" x14ac:dyDescent="0.25">
      <c r="C3908" s="1"/>
    </row>
    <row r="3909" spans="3:3" x14ac:dyDescent="0.25">
      <c r="C3909" s="1"/>
    </row>
    <row r="3910" spans="3:3" x14ac:dyDescent="0.25">
      <c r="C3910" s="1"/>
    </row>
    <row r="3911" spans="3:3" x14ac:dyDescent="0.25">
      <c r="C3911" s="1"/>
    </row>
    <row r="3912" spans="3:3" x14ac:dyDescent="0.25">
      <c r="C3912" s="1"/>
    </row>
    <row r="3913" spans="3:3" x14ac:dyDescent="0.25">
      <c r="C3913" s="1"/>
    </row>
    <row r="3914" spans="3:3" x14ac:dyDescent="0.25">
      <c r="C3914" s="1"/>
    </row>
    <row r="3915" spans="3:3" x14ac:dyDescent="0.25">
      <c r="C3915" s="1"/>
    </row>
    <row r="3916" spans="3:3" x14ac:dyDescent="0.25">
      <c r="C3916" s="1"/>
    </row>
    <row r="3917" spans="3:3" x14ac:dyDescent="0.25">
      <c r="C3917" s="1"/>
    </row>
    <row r="3918" spans="3:3" x14ac:dyDescent="0.25">
      <c r="C3918" s="1"/>
    </row>
    <row r="3919" spans="3:3" x14ac:dyDescent="0.25">
      <c r="C3919" s="1"/>
    </row>
    <row r="3920" spans="3:3" x14ac:dyDescent="0.25">
      <c r="C3920" s="1"/>
    </row>
    <row r="3921" spans="3:3" x14ac:dyDescent="0.25">
      <c r="C3921" s="1"/>
    </row>
    <row r="3922" spans="3:3" x14ac:dyDescent="0.25">
      <c r="C3922" s="1"/>
    </row>
    <row r="3923" spans="3:3" x14ac:dyDescent="0.25">
      <c r="C3923" s="1"/>
    </row>
    <row r="3924" spans="3:3" x14ac:dyDescent="0.25">
      <c r="C3924" s="1"/>
    </row>
    <row r="3925" spans="3:3" x14ac:dyDescent="0.25">
      <c r="C3925" s="1"/>
    </row>
    <row r="3926" spans="3:3" x14ac:dyDescent="0.25">
      <c r="C3926" s="1"/>
    </row>
    <row r="3927" spans="3:3" x14ac:dyDescent="0.25">
      <c r="C3927" s="1"/>
    </row>
    <row r="3928" spans="3:3" x14ac:dyDescent="0.25">
      <c r="C3928" s="1"/>
    </row>
    <row r="3929" spans="3:3" x14ac:dyDescent="0.25">
      <c r="C3929" s="1"/>
    </row>
    <row r="3930" spans="3:3" x14ac:dyDescent="0.25">
      <c r="C3930" s="1"/>
    </row>
    <row r="3931" spans="3:3" x14ac:dyDescent="0.25">
      <c r="C3931" s="1"/>
    </row>
    <row r="3932" spans="3:3" x14ac:dyDescent="0.25">
      <c r="C3932" s="1"/>
    </row>
    <row r="3933" spans="3:3" x14ac:dyDescent="0.25">
      <c r="C3933" s="1"/>
    </row>
    <row r="3934" spans="3:3" x14ac:dyDescent="0.25">
      <c r="C3934" s="1"/>
    </row>
    <row r="3935" spans="3:3" x14ac:dyDescent="0.25">
      <c r="C3935" s="1"/>
    </row>
    <row r="3936" spans="3:3" x14ac:dyDescent="0.25">
      <c r="C3936" s="1"/>
    </row>
    <row r="3937" spans="3:3" x14ac:dyDescent="0.25">
      <c r="C3937" s="1"/>
    </row>
    <row r="3938" spans="3:3" x14ac:dyDescent="0.25">
      <c r="C3938" s="1"/>
    </row>
    <row r="3939" spans="3:3" x14ac:dyDescent="0.25">
      <c r="C3939" s="1"/>
    </row>
    <row r="3940" spans="3:3" x14ac:dyDescent="0.25">
      <c r="C3940" s="1"/>
    </row>
    <row r="3941" spans="3:3" x14ac:dyDescent="0.25">
      <c r="C3941" s="1"/>
    </row>
    <row r="3942" spans="3:3" x14ac:dyDescent="0.25">
      <c r="C3942" s="1"/>
    </row>
    <row r="3943" spans="3:3" x14ac:dyDescent="0.25">
      <c r="C3943" s="1"/>
    </row>
    <row r="3944" spans="3:3" x14ac:dyDescent="0.25">
      <c r="C3944" s="1"/>
    </row>
    <row r="3945" spans="3:3" x14ac:dyDescent="0.25">
      <c r="C3945" s="1"/>
    </row>
    <row r="3946" spans="3:3" x14ac:dyDescent="0.25">
      <c r="C3946" s="1"/>
    </row>
    <row r="3947" spans="3:3" x14ac:dyDescent="0.25">
      <c r="C3947" s="1"/>
    </row>
    <row r="3948" spans="3:3" x14ac:dyDescent="0.25">
      <c r="C3948" s="1"/>
    </row>
    <row r="3949" spans="3:3" x14ac:dyDescent="0.25">
      <c r="C3949" s="1"/>
    </row>
    <row r="3950" spans="3:3" x14ac:dyDescent="0.25">
      <c r="C3950" s="1"/>
    </row>
    <row r="3951" spans="3:3" x14ac:dyDescent="0.25">
      <c r="C3951" s="1"/>
    </row>
    <row r="3952" spans="3:3" x14ac:dyDescent="0.25">
      <c r="C3952" s="1"/>
    </row>
    <row r="3953" spans="3:3" x14ac:dyDescent="0.25">
      <c r="C3953" s="1"/>
    </row>
    <row r="3954" spans="3:3" x14ac:dyDescent="0.25">
      <c r="C3954" s="1"/>
    </row>
    <row r="3955" spans="3:3" x14ac:dyDescent="0.25">
      <c r="C3955" s="1"/>
    </row>
    <row r="3956" spans="3:3" x14ac:dyDescent="0.25">
      <c r="C3956" s="1"/>
    </row>
    <row r="3957" spans="3:3" x14ac:dyDescent="0.25">
      <c r="C3957" s="1"/>
    </row>
    <row r="3958" spans="3:3" x14ac:dyDescent="0.25">
      <c r="C3958" s="1"/>
    </row>
    <row r="3959" spans="3:3" x14ac:dyDescent="0.25">
      <c r="C3959" s="1"/>
    </row>
    <row r="3960" spans="3:3" x14ac:dyDescent="0.25">
      <c r="C3960" s="1"/>
    </row>
    <row r="3961" spans="3:3" x14ac:dyDescent="0.25">
      <c r="C3961" s="1"/>
    </row>
    <row r="3962" spans="3:3" x14ac:dyDescent="0.25">
      <c r="C3962" s="1"/>
    </row>
    <row r="3963" spans="3:3" x14ac:dyDescent="0.25">
      <c r="C3963" s="1"/>
    </row>
    <row r="3964" spans="3:3" x14ac:dyDescent="0.25">
      <c r="C3964" s="1"/>
    </row>
    <row r="3965" spans="3:3" x14ac:dyDescent="0.25">
      <c r="C3965" s="1"/>
    </row>
    <row r="3966" spans="3:3" x14ac:dyDescent="0.25">
      <c r="C3966" s="1"/>
    </row>
    <row r="3967" spans="3:3" x14ac:dyDescent="0.25">
      <c r="C3967" s="1"/>
    </row>
    <row r="3968" spans="3:3" x14ac:dyDescent="0.25">
      <c r="C3968" s="1"/>
    </row>
    <row r="3969" spans="3:3" x14ac:dyDescent="0.25">
      <c r="C3969" s="1"/>
    </row>
    <row r="3970" spans="3:3" x14ac:dyDescent="0.25">
      <c r="C3970" s="1"/>
    </row>
    <row r="3971" spans="3:3" x14ac:dyDescent="0.25">
      <c r="C3971" s="1"/>
    </row>
    <row r="3972" spans="3:3" x14ac:dyDescent="0.25">
      <c r="C3972" s="1"/>
    </row>
    <row r="3973" spans="3:3" x14ac:dyDescent="0.25">
      <c r="C3973" s="1"/>
    </row>
    <row r="3974" spans="3:3" x14ac:dyDescent="0.25">
      <c r="C3974" s="1"/>
    </row>
    <row r="3975" spans="3:3" x14ac:dyDescent="0.25">
      <c r="C3975" s="1"/>
    </row>
    <row r="3976" spans="3:3" x14ac:dyDescent="0.25">
      <c r="C3976" s="1"/>
    </row>
    <row r="3977" spans="3:3" x14ac:dyDescent="0.25">
      <c r="C3977" s="1"/>
    </row>
    <row r="3978" spans="3:3" x14ac:dyDescent="0.25">
      <c r="C3978" s="1"/>
    </row>
    <row r="3979" spans="3:3" x14ac:dyDescent="0.25">
      <c r="C3979" s="1"/>
    </row>
    <row r="3980" spans="3:3" x14ac:dyDescent="0.25">
      <c r="C3980" s="1"/>
    </row>
    <row r="3981" spans="3:3" x14ac:dyDescent="0.25">
      <c r="C3981" s="1"/>
    </row>
    <row r="3982" spans="3:3" x14ac:dyDescent="0.25">
      <c r="C3982" s="1"/>
    </row>
    <row r="3983" spans="3:3" x14ac:dyDescent="0.25">
      <c r="C3983" s="1"/>
    </row>
    <row r="3984" spans="3:3" x14ac:dyDescent="0.25">
      <c r="C3984" s="1"/>
    </row>
    <row r="3985" spans="3:3" x14ac:dyDescent="0.25">
      <c r="C3985" s="1"/>
    </row>
    <row r="3986" spans="3:3" x14ac:dyDescent="0.25">
      <c r="C3986" s="1"/>
    </row>
    <row r="3987" spans="3:3" x14ac:dyDescent="0.25">
      <c r="C3987" s="1"/>
    </row>
    <row r="3988" spans="3:3" x14ac:dyDescent="0.25">
      <c r="C3988" s="1"/>
    </row>
    <row r="3989" spans="3:3" x14ac:dyDescent="0.25">
      <c r="C3989" s="1"/>
    </row>
    <row r="3990" spans="3:3" x14ac:dyDescent="0.25">
      <c r="C3990" s="1"/>
    </row>
    <row r="3991" spans="3:3" x14ac:dyDescent="0.25">
      <c r="C3991" s="1"/>
    </row>
    <row r="3992" spans="3:3" x14ac:dyDescent="0.25">
      <c r="C3992" s="1"/>
    </row>
    <row r="3993" spans="3:3" x14ac:dyDescent="0.25">
      <c r="C3993" s="1"/>
    </row>
    <row r="3994" spans="3:3" x14ac:dyDescent="0.25">
      <c r="C3994" s="1"/>
    </row>
    <row r="3995" spans="3:3" x14ac:dyDescent="0.25">
      <c r="C3995" s="1"/>
    </row>
    <row r="3996" spans="3:3" x14ac:dyDescent="0.25">
      <c r="C3996" s="1"/>
    </row>
    <row r="3997" spans="3:3" x14ac:dyDescent="0.25">
      <c r="C3997" s="1"/>
    </row>
    <row r="3998" spans="3:3" x14ac:dyDescent="0.25">
      <c r="C3998" s="1"/>
    </row>
    <row r="3999" spans="3:3" x14ac:dyDescent="0.25">
      <c r="C3999" s="1"/>
    </row>
    <row r="4000" spans="3:3" x14ac:dyDescent="0.25">
      <c r="C4000" s="1"/>
    </row>
    <row r="4001" spans="3:3" x14ac:dyDescent="0.25">
      <c r="C4001" s="1"/>
    </row>
    <row r="4002" spans="3:3" x14ac:dyDescent="0.25">
      <c r="C4002" s="1"/>
    </row>
    <row r="4003" spans="3:3" x14ac:dyDescent="0.25">
      <c r="C4003" s="1"/>
    </row>
    <row r="4004" spans="3:3" x14ac:dyDescent="0.25">
      <c r="C4004" s="1"/>
    </row>
    <row r="4005" spans="3:3" x14ac:dyDescent="0.25">
      <c r="C4005" s="1"/>
    </row>
    <row r="4006" spans="3:3" x14ac:dyDescent="0.25">
      <c r="C4006" s="1"/>
    </row>
    <row r="4007" spans="3:3" x14ac:dyDescent="0.25">
      <c r="C4007" s="1"/>
    </row>
    <row r="4008" spans="3:3" x14ac:dyDescent="0.25">
      <c r="C4008" s="1"/>
    </row>
    <row r="4009" spans="3:3" x14ac:dyDescent="0.25">
      <c r="C4009" s="1"/>
    </row>
    <row r="4010" spans="3:3" x14ac:dyDescent="0.25">
      <c r="C4010" s="1"/>
    </row>
    <row r="4011" spans="3:3" x14ac:dyDescent="0.25">
      <c r="C4011" s="1"/>
    </row>
    <row r="4012" spans="3:3" x14ac:dyDescent="0.25">
      <c r="C4012" s="1"/>
    </row>
    <row r="4013" spans="3:3" x14ac:dyDescent="0.25">
      <c r="C4013" s="1"/>
    </row>
    <row r="4014" spans="3:3" x14ac:dyDescent="0.25">
      <c r="C4014" s="1"/>
    </row>
    <row r="4015" spans="3:3" x14ac:dyDescent="0.25">
      <c r="C4015" s="1"/>
    </row>
    <row r="4016" spans="3:3" x14ac:dyDescent="0.25">
      <c r="C4016" s="1"/>
    </row>
    <row r="4017" spans="3:3" x14ac:dyDescent="0.25">
      <c r="C4017" s="1"/>
    </row>
    <row r="4018" spans="3:3" x14ac:dyDescent="0.25">
      <c r="C4018" s="1"/>
    </row>
    <row r="4019" spans="3:3" x14ac:dyDescent="0.25">
      <c r="C4019" s="1"/>
    </row>
    <row r="4020" spans="3:3" x14ac:dyDescent="0.25">
      <c r="C4020" s="1"/>
    </row>
    <row r="4021" spans="3:3" x14ac:dyDescent="0.25">
      <c r="C4021" s="1"/>
    </row>
    <row r="4022" spans="3:3" x14ac:dyDescent="0.25">
      <c r="C4022" s="1"/>
    </row>
    <row r="4023" spans="3:3" x14ac:dyDescent="0.25">
      <c r="C4023" s="1"/>
    </row>
    <row r="4024" spans="3:3" x14ac:dyDescent="0.25">
      <c r="C4024" s="1"/>
    </row>
    <row r="4025" spans="3:3" x14ac:dyDescent="0.25">
      <c r="C4025" s="1"/>
    </row>
    <row r="4026" spans="3:3" x14ac:dyDescent="0.25">
      <c r="C4026" s="1"/>
    </row>
    <row r="4027" spans="3:3" x14ac:dyDescent="0.25">
      <c r="C4027" s="1"/>
    </row>
    <row r="4028" spans="3:3" x14ac:dyDescent="0.25">
      <c r="C4028" s="1"/>
    </row>
    <row r="4029" spans="3:3" x14ac:dyDescent="0.25">
      <c r="C4029" s="1"/>
    </row>
    <row r="4030" spans="3:3" x14ac:dyDescent="0.25">
      <c r="C4030" s="1"/>
    </row>
    <row r="4031" spans="3:3" x14ac:dyDescent="0.25">
      <c r="C4031" s="2"/>
    </row>
    <row r="4032" spans="3:3" x14ac:dyDescent="0.25">
      <c r="C4032" s="1"/>
    </row>
    <row r="4033" spans="3:3" x14ac:dyDescent="0.25">
      <c r="C4033" s="1"/>
    </row>
    <row r="4034" spans="3:3" x14ac:dyDescent="0.25">
      <c r="C4034" s="1"/>
    </row>
    <row r="4035" spans="3:3" x14ac:dyDescent="0.25">
      <c r="C4035" s="1"/>
    </row>
    <row r="4036" spans="3:3" x14ac:dyDescent="0.25">
      <c r="C4036" s="1"/>
    </row>
    <row r="4037" spans="3:3" x14ac:dyDescent="0.25">
      <c r="C4037" s="1"/>
    </row>
    <row r="4038" spans="3:3" x14ac:dyDescent="0.25">
      <c r="C4038" s="1"/>
    </row>
    <row r="4039" spans="3:3" x14ac:dyDescent="0.25">
      <c r="C4039" s="1"/>
    </row>
    <row r="4040" spans="3:3" x14ac:dyDescent="0.25">
      <c r="C4040" s="1"/>
    </row>
    <row r="4041" spans="3:3" x14ac:dyDescent="0.25">
      <c r="C4041" s="1"/>
    </row>
    <row r="4042" spans="3:3" x14ac:dyDescent="0.25">
      <c r="C4042" s="1"/>
    </row>
    <row r="4043" spans="3:3" x14ac:dyDescent="0.25">
      <c r="C4043" s="1"/>
    </row>
    <row r="4044" spans="3:3" x14ac:dyDescent="0.25">
      <c r="C4044" s="1"/>
    </row>
    <row r="4045" spans="3:3" x14ac:dyDescent="0.25">
      <c r="C4045" s="1"/>
    </row>
    <row r="4046" spans="3:3" x14ac:dyDescent="0.25">
      <c r="C4046" s="1"/>
    </row>
    <row r="4047" spans="3:3" x14ac:dyDescent="0.25">
      <c r="C4047" s="1"/>
    </row>
    <row r="4048" spans="3:3" x14ac:dyDescent="0.25">
      <c r="C4048" s="1"/>
    </row>
    <row r="4049" spans="3:3" x14ac:dyDescent="0.25">
      <c r="C4049" s="1"/>
    </row>
    <row r="4050" spans="3:3" x14ac:dyDescent="0.25">
      <c r="C4050" s="1"/>
    </row>
    <row r="4051" spans="3:3" x14ac:dyDescent="0.25">
      <c r="C4051" s="1"/>
    </row>
    <row r="4052" spans="3:3" x14ac:dyDescent="0.25">
      <c r="C4052" s="1"/>
    </row>
    <row r="4053" spans="3:3" x14ac:dyDescent="0.25">
      <c r="C4053" s="1"/>
    </row>
    <row r="4054" spans="3:3" x14ac:dyDescent="0.25">
      <c r="C4054" s="1"/>
    </row>
    <row r="4055" spans="3:3" x14ac:dyDescent="0.25">
      <c r="C4055" s="1"/>
    </row>
    <row r="4056" spans="3:3" x14ac:dyDescent="0.25">
      <c r="C4056" s="1"/>
    </row>
    <row r="4057" spans="3:3" x14ac:dyDescent="0.25">
      <c r="C4057" s="1"/>
    </row>
    <row r="4058" spans="3:3" x14ac:dyDescent="0.25">
      <c r="C4058" s="1"/>
    </row>
    <row r="4059" spans="3:3" x14ac:dyDescent="0.25">
      <c r="C4059" s="1"/>
    </row>
    <row r="4060" spans="3:3" x14ac:dyDescent="0.25">
      <c r="C4060" s="1"/>
    </row>
    <row r="4061" spans="3:3" x14ac:dyDescent="0.25">
      <c r="C4061" s="1"/>
    </row>
    <row r="4062" spans="3:3" x14ac:dyDescent="0.25">
      <c r="C4062" s="1"/>
    </row>
    <row r="4063" spans="3:3" x14ac:dyDescent="0.25">
      <c r="C4063" s="1"/>
    </row>
    <row r="4064" spans="3:3" x14ac:dyDescent="0.25">
      <c r="C4064" s="1"/>
    </row>
    <row r="4065" spans="3:3" x14ac:dyDescent="0.25">
      <c r="C4065" s="1"/>
    </row>
    <row r="4066" spans="3:3" x14ac:dyDescent="0.25">
      <c r="C4066" s="1"/>
    </row>
    <row r="4067" spans="3:3" x14ac:dyDescent="0.25">
      <c r="C4067" s="1"/>
    </row>
    <row r="4068" spans="3:3" x14ac:dyDescent="0.25">
      <c r="C4068" s="1"/>
    </row>
    <row r="4069" spans="3:3" x14ac:dyDescent="0.25">
      <c r="C4069" s="1"/>
    </row>
    <row r="4070" spans="3:3" x14ac:dyDescent="0.25">
      <c r="C4070" s="1"/>
    </row>
    <row r="4071" spans="3:3" x14ac:dyDescent="0.25">
      <c r="C4071" s="1"/>
    </row>
    <row r="4072" spans="3:3" x14ac:dyDescent="0.25">
      <c r="C4072" s="1"/>
    </row>
    <row r="4073" spans="3:3" x14ac:dyDescent="0.25">
      <c r="C4073" s="1"/>
    </row>
    <row r="4074" spans="3:3" x14ac:dyDescent="0.25">
      <c r="C4074" s="1"/>
    </row>
    <row r="4075" spans="3:3" x14ac:dyDescent="0.25">
      <c r="C4075" s="1"/>
    </row>
    <row r="4076" spans="3:3" x14ac:dyDescent="0.25">
      <c r="C4076" s="1"/>
    </row>
    <row r="4077" spans="3:3" x14ac:dyDescent="0.25">
      <c r="C4077" s="1"/>
    </row>
    <row r="4078" spans="3:3" x14ac:dyDescent="0.25">
      <c r="C4078" s="1"/>
    </row>
    <row r="4079" spans="3:3" x14ac:dyDescent="0.25">
      <c r="C4079" s="1"/>
    </row>
    <row r="4080" spans="3:3" x14ac:dyDescent="0.25">
      <c r="C4080" s="1"/>
    </row>
    <row r="4081" spans="3:3" x14ac:dyDescent="0.25">
      <c r="C4081" s="1"/>
    </row>
    <row r="4082" spans="3:3" x14ac:dyDescent="0.25">
      <c r="C4082" s="1"/>
    </row>
    <row r="4083" spans="3:3" x14ac:dyDescent="0.25">
      <c r="C4083" s="1"/>
    </row>
    <row r="4084" spans="3:3" x14ac:dyDescent="0.25">
      <c r="C4084" s="1"/>
    </row>
    <row r="4085" spans="3:3" x14ac:dyDescent="0.25">
      <c r="C4085" s="1"/>
    </row>
    <row r="4086" spans="3:3" x14ac:dyDescent="0.25">
      <c r="C4086" s="1"/>
    </row>
    <row r="4087" spans="3:3" x14ac:dyDescent="0.25">
      <c r="C4087" s="1"/>
    </row>
    <row r="4088" spans="3:3" x14ac:dyDescent="0.25">
      <c r="C4088" s="1"/>
    </row>
    <row r="4089" spans="3:3" x14ac:dyDescent="0.25">
      <c r="C4089" s="1"/>
    </row>
    <row r="4090" spans="3:3" x14ac:dyDescent="0.25">
      <c r="C4090" s="1"/>
    </row>
    <row r="4091" spans="3:3" x14ac:dyDescent="0.25">
      <c r="C4091" s="1"/>
    </row>
    <row r="4092" spans="3:3" x14ac:dyDescent="0.25">
      <c r="C4092" s="1"/>
    </row>
    <row r="4093" spans="3:3" x14ac:dyDescent="0.25">
      <c r="C4093" s="1"/>
    </row>
    <row r="4094" spans="3:3" x14ac:dyDescent="0.25">
      <c r="C4094" s="1"/>
    </row>
    <row r="4095" spans="3:3" x14ac:dyDescent="0.25">
      <c r="C4095" s="1"/>
    </row>
    <row r="4096" spans="3:3" x14ac:dyDescent="0.25">
      <c r="C4096" s="1"/>
    </row>
    <row r="4097" spans="3:3" x14ac:dyDescent="0.25">
      <c r="C4097" s="1"/>
    </row>
    <row r="4098" spans="3:3" x14ac:dyDescent="0.25">
      <c r="C4098" s="1"/>
    </row>
    <row r="4099" spans="3:3" x14ac:dyDescent="0.25">
      <c r="C4099" s="1"/>
    </row>
    <row r="4100" spans="3:3" x14ac:dyDescent="0.25">
      <c r="C4100" s="1"/>
    </row>
    <row r="4101" spans="3:3" x14ac:dyDescent="0.25">
      <c r="C4101" s="1"/>
    </row>
    <row r="4102" spans="3:3" x14ac:dyDescent="0.25">
      <c r="C4102" s="1"/>
    </row>
    <row r="4103" spans="3:3" x14ac:dyDescent="0.25">
      <c r="C4103" s="1"/>
    </row>
    <row r="4104" spans="3:3" x14ac:dyDescent="0.25">
      <c r="C4104" s="1"/>
    </row>
    <row r="4105" spans="3:3" x14ac:dyDescent="0.25">
      <c r="C4105" s="1"/>
    </row>
    <row r="4106" spans="3:3" x14ac:dyDescent="0.25">
      <c r="C4106" s="1"/>
    </row>
    <row r="4107" spans="3:3" x14ac:dyDescent="0.25">
      <c r="C4107" s="1"/>
    </row>
    <row r="4108" spans="3:3" x14ac:dyDescent="0.25">
      <c r="C4108" s="1"/>
    </row>
    <row r="4109" spans="3:3" x14ac:dyDescent="0.25">
      <c r="C4109" s="1"/>
    </row>
    <row r="4110" spans="3:3" x14ac:dyDescent="0.25">
      <c r="C4110" s="1"/>
    </row>
    <row r="4111" spans="3:3" x14ac:dyDescent="0.25">
      <c r="C4111" s="1"/>
    </row>
    <row r="4112" spans="3:3" x14ac:dyDescent="0.25">
      <c r="C4112" s="1"/>
    </row>
    <row r="4113" spans="3:3" x14ac:dyDescent="0.25">
      <c r="C4113" s="1"/>
    </row>
    <row r="4114" spans="3:3" x14ac:dyDescent="0.25">
      <c r="C4114" s="1"/>
    </row>
    <row r="4115" spans="3:3" x14ac:dyDescent="0.25">
      <c r="C4115" s="1"/>
    </row>
    <row r="4116" spans="3:3" x14ac:dyDescent="0.25">
      <c r="C4116" s="1"/>
    </row>
    <row r="4117" spans="3:3" x14ac:dyDescent="0.25">
      <c r="C4117" s="1"/>
    </row>
    <row r="4118" spans="3:3" x14ac:dyDescent="0.25">
      <c r="C4118" s="1"/>
    </row>
    <row r="4119" spans="3:3" x14ac:dyDescent="0.25">
      <c r="C4119" s="1"/>
    </row>
    <row r="4120" spans="3:3" x14ac:dyDescent="0.25">
      <c r="C4120" s="1"/>
    </row>
    <row r="4121" spans="3:3" x14ac:dyDescent="0.25">
      <c r="C4121" s="1"/>
    </row>
    <row r="4122" spans="3:3" x14ac:dyDescent="0.25">
      <c r="C4122" s="1"/>
    </row>
    <row r="4123" spans="3:3" x14ac:dyDescent="0.25">
      <c r="C4123" s="1"/>
    </row>
    <row r="4124" spans="3:3" x14ac:dyDescent="0.25">
      <c r="C4124" s="1"/>
    </row>
    <row r="4125" spans="3:3" x14ac:dyDescent="0.25">
      <c r="C4125" s="1"/>
    </row>
    <row r="4126" spans="3:3" x14ac:dyDescent="0.25">
      <c r="C4126" s="1"/>
    </row>
    <row r="4127" spans="3:3" x14ac:dyDescent="0.25">
      <c r="C4127" s="1"/>
    </row>
    <row r="4128" spans="3:3" x14ac:dyDescent="0.25">
      <c r="C4128" s="1"/>
    </row>
    <row r="4129" spans="3:3" x14ac:dyDescent="0.25">
      <c r="C4129" s="1"/>
    </row>
    <row r="4130" spans="3:3" x14ac:dyDescent="0.25">
      <c r="C4130" s="1"/>
    </row>
    <row r="4131" spans="3:3" x14ac:dyDescent="0.25">
      <c r="C4131" s="1"/>
    </row>
    <row r="4132" spans="3:3" x14ac:dyDescent="0.25">
      <c r="C4132" s="1"/>
    </row>
    <row r="4133" spans="3:3" x14ac:dyDescent="0.25">
      <c r="C4133" s="1"/>
    </row>
    <row r="4134" spans="3:3" x14ac:dyDescent="0.25">
      <c r="C4134" s="1"/>
    </row>
    <row r="4135" spans="3:3" x14ac:dyDescent="0.25">
      <c r="C4135" s="1"/>
    </row>
    <row r="4136" spans="3:3" x14ac:dyDescent="0.25">
      <c r="C4136" s="1"/>
    </row>
    <row r="4137" spans="3:3" x14ac:dyDescent="0.25">
      <c r="C4137" s="1"/>
    </row>
    <row r="4138" spans="3:3" x14ac:dyDescent="0.25">
      <c r="C4138" s="1"/>
    </row>
    <row r="4139" spans="3:3" x14ac:dyDescent="0.25">
      <c r="C4139" s="1"/>
    </row>
    <row r="4140" spans="3:3" x14ac:dyDescent="0.25">
      <c r="C4140" s="1"/>
    </row>
    <row r="4141" spans="3:3" x14ac:dyDescent="0.25">
      <c r="C4141" s="1"/>
    </row>
    <row r="4142" spans="3:3" x14ac:dyDescent="0.25">
      <c r="C4142" s="1"/>
    </row>
    <row r="4143" spans="3:3" x14ac:dyDescent="0.25">
      <c r="C4143" s="1"/>
    </row>
    <row r="4144" spans="3:3" x14ac:dyDescent="0.25">
      <c r="C4144" s="1"/>
    </row>
    <row r="4145" spans="3:3" x14ac:dyDescent="0.25">
      <c r="C4145" s="1"/>
    </row>
    <row r="4146" spans="3:3" x14ac:dyDescent="0.25">
      <c r="C4146" s="1"/>
    </row>
    <row r="4147" spans="3:3" x14ac:dyDescent="0.25">
      <c r="C4147" s="1"/>
    </row>
    <row r="4148" spans="3:3" x14ac:dyDescent="0.25">
      <c r="C4148" s="1"/>
    </row>
    <row r="4149" spans="3:3" x14ac:dyDescent="0.25">
      <c r="C4149" s="1"/>
    </row>
    <row r="4150" spans="3:3" x14ac:dyDescent="0.25">
      <c r="C4150" s="1"/>
    </row>
    <row r="4151" spans="3:3" x14ac:dyDescent="0.25">
      <c r="C4151" s="1"/>
    </row>
    <row r="4152" spans="3:3" x14ac:dyDescent="0.25">
      <c r="C4152" s="1"/>
    </row>
    <row r="4153" spans="3:3" x14ac:dyDescent="0.25">
      <c r="C4153" s="1"/>
    </row>
    <row r="4154" spans="3:3" x14ac:dyDescent="0.25">
      <c r="C4154" s="1"/>
    </row>
    <row r="4155" spans="3:3" x14ac:dyDescent="0.25">
      <c r="C4155" s="1"/>
    </row>
    <row r="4156" spans="3:3" x14ac:dyDescent="0.25">
      <c r="C4156" s="1"/>
    </row>
    <row r="4157" spans="3:3" x14ac:dyDescent="0.25">
      <c r="C4157" s="1"/>
    </row>
    <row r="4158" spans="3:3" x14ac:dyDescent="0.25">
      <c r="C4158" s="1"/>
    </row>
    <row r="4159" spans="3:3" x14ac:dyDescent="0.25">
      <c r="C4159" s="1"/>
    </row>
    <row r="4160" spans="3:3" x14ac:dyDescent="0.25">
      <c r="C4160" s="1"/>
    </row>
    <row r="4161" spans="3:3" x14ac:dyDescent="0.25">
      <c r="C4161" s="1"/>
    </row>
    <row r="4162" spans="3:3" x14ac:dyDescent="0.25">
      <c r="C4162" s="1"/>
    </row>
    <row r="4163" spans="3:3" x14ac:dyDescent="0.25">
      <c r="C4163" s="1"/>
    </row>
    <row r="4164" spans="3:3" x14ac:dyDescent="0.25">
      <c r="C4164" s="1"/>
    </row>
    <row r="4165" spans="3:3" x14ac:dyDescent="0.25">
      <c r="C4165" s="1"/>
    </row>
    <row r="4166" spans="3:3" x14ac:dyDescent="0.25">
      <c r="C4166" s="1"/>
    </row>
    <row r="4167" spans="3:3" x14ac:dyDescent="0.25">
      <c r="C4167" s="1"/>
    </row>
    <row r="4168" spans="3:3" x14ac:dyDescent="0.25">
      <c r="C4168" s="1"/>
    </row>
    <row r="4169" spans="3:3" x14ac:dyDescent="0.25">
      <c r="C4169" s="1"/>
    </row>
    <row r="4170" spans="3:3" x14ac:dyDescent="0.25">
      <c r="C4170" s="1"/>
    </row>
    <row r="4171" spans="3:3" x14ac:dyDescent="0.25">
      <c r="C4171" s="1"/>
    </row>
    <row r="4172" spans="3:3" x14ac:dyDescent="0.25">
      <c r="C4172" s="1"/>
    </row>
    <row r="4173" spans="3:3" x14ac:dyDescent="0.25">
      <c r="C4173" s="1"/>
    </row>
    <row r="4174" spans="3:3" x14ac:dyDescent="0.25">
      <c r="C4174" s="1"/>
    </row>
    <row r="4175" spans="3:3" x14ac:dyDescent="0.25">
      <c r="C4175" s="1"/>
    </row>
    <row r="4176" spans="3:3" x14ac:dyDescent="0.25">
      <c r="C4176" s="1"/>
    </row>
    <row r="4177" spans="3:3" x14ac:dyDescent="0.25">
      <c r="C4177" s="1"/>
    </row>
    <row r="4178" spans="3:3" x14ac:dyDescent="0.25">
      <c r="C4178" s="1"/>
    </row>
    <row r="4179" spans="3:3" x14ac:dyDescent="0.25">
      <c r="C4179" s="1"/>
    </row>
    <row r="4180" spans="3:3" x14ac:dyDescent="0.25">
      <c r="C4180" s="1"/>
    </row>
    <row r="4181" spans="3:3" x14ac:dyDescent="0.25">
      <c r="C4181" s="1"/>
    </row>
    <row r="4182" spans="3:3" x14ac:dyDescent="0.25">
      <c r="C4182" s="1"/>
    </row>
    <row r="4183" spans="3:3" x14ac:dyDescent="0.25">
      <c r="C4183" s="1"/>
    </row>
    <row r="4184" spans="3:3" x14ac:dyDescent="0.25">
      <c r="C4184" s="1"/>
    </row>
    <row r="4185" spans="3:3" x14ac:dyDescent="0.25">
      <c r="C4185" s="1"/>
    </row>
    <row r="4186" spans="3:3" x14ac:dyDescent="0.25">
      <c r="C4186" s="1"/>
    </row>
    <row r="4187" spans="3:3" x14ac:dyDescent="0.25">
      <c r="C4187" s="1"/>
    </row>
    <row r="4188" spans="3:3" x14ac:dyDescent="0.25">
      <c r="C4188" s="1"/>
    </row>
    <row r="4189" spans="3:3" x14ac:dyDescent="0.25">
      <c r="C4189" s="1"/>
    </row>
    <row r="4190" spans="3:3" x14ac:dyDescent="0.25">
      <c r="C4190" s="1"/>
    </row>
    <row r="4191" spans="3:3" x14ac:dyDescent="0.25">
      <c r="C4191" s="1"/>
    </row>
    <row r="4192" spans="3:3" x14ac:dyDescent="0.25">
      <c r="C4192" s="1"/>
    </row>
    <row r="4193" spans="3:3" x14ac:dyDescent="0.25">
      <c r="C4193" s="1"/>
    </row>
    <row r="4194" spans="3:3" x14ac:dyDescent="0.25">
      <c r="C4194" s="1"/>
    </row>
    <row r="4195" spans="3:3" x14ac:dyDescent="0.25">
      <c r="C4195" s="1"/>
    </row>
    <row r="4196" spans="3:3" x14ac:dyDescent="0.25">
      <c r="C4196" s="1"/>
    </row>
    <row r="4197" spans="3:3" x14ac:dyDescent="0.25">
      <c r="C4197" s="1"/>
    </row>
    <row r="4198" spans="3:3" x14ac:dyDescent="0.25">
      <c r="C4198" s="1"/>
    </row>
    <row r="4199" spans="3:3" x14ac:dyDescent="0.25">
      <c r="C4199" s="1"/>
    </row>
    <row r="4200" spans="3:3" x14ac:dyDescent="0.25">
      <c r="C4200" s="1"/>
    </row>
    <row r="4201" spans="3:3" x14ac:dyDescent="0.25">
      <c r="C4201" s="1"/>
    </row>
    <row r="4202" spans="3:3" x14ac:dyDescent="0.25">
      <c r="C4202" s="1"/>
    </row>
    <row r="4203" spans="3:3" x14ac:dyDescent="0.25">
      <c r="C4203" s="1"/>
    </row>
    <row r="4204" spans="3:3" x14ac:dyDescent="0.25">
      <c r="C4204" s="1"/>
    </row>
    <row r="4205" spans="3:3" x14ac:dyDescent="0.25">
      <c r="C4205" s="1"/>
    </row>
    <row r="4206" spans="3:3" x14ac:dyDescent="0.25">
      <c r="C4206" s="1"/>
    </row>
    <row r="4207" spans="3:3" x14ac:dyDescent="0.25">
      <c r="C4207" s="1"/>
    </row>
    <row r="4208" spans="3:3" x14ac:dyDescent="0.25">
      <c r="C4208" s="1"/>
    </row>
    <row r="4209" spans="3:3" x14ac:dyDescent="0.25">
      <c r="C4209" s="1"/>
    </row>
    <row r="4210" spans="3:3" x14ac:dyDescent="0.25">
      <c r="C4210" s="1"/>
    </row>
    <row r="4211" spans="3:3" x14ac:dyDescent="0.25">
      <c r="C4211" s="1"/>
    </row>
    <row r="4212" spans="3:3" x14ac:dyDescent="0.25">
      <c r="C4212" s="1"/>
    </row>
    <row r="4213" spans="3:3" x14ac:dyDescent="0.25">
      <c r="C4213" s="1"/>
    </row>
    <row r="4214" spans="3:3" x14ac:dyDescent="0.25">
      <c r="C4214" s="1"/>
    </row>
    <row r="4215" spans="3:3" x14ac:dyDescent="0.25">
      <c r="C4215" s="1"/>
    </row>
    <row r="4216" spans="3:3" x14ac:dyDescent="0.25">
      <c r="C4216" s="1"/>
    </row>
    <row r="4217" spans="3:3" x14ac:dyDescent="0.25">
      <c r="C4217" s="1"/>
    </row>
    <row r="4218" spans="3:3" x14ac:dyDescent="0.25">
      <c r="C4218" s="1"/>
    </row>
    <row r="4219" spans="3:3" x14ac:dyDescent="0.25">
      <c r="C4219" s="1"/>
    </row>
    <row r="4220" spans="3:3" x14ac:dyDescent="0.25">
      <c r="C4220" s="1"/>
    </row>
    <row r="4221" spans="3:3" x14ac:dyDescent="0.25">
      <c r="C4221" s="1"/>
    </row>
    <row r="4222" spans="3:3" x14ac:dyDescent="0.25">
      <c r="C4222" s="1"/>
    </row>
    <row r="4223" spans="3:3" x14ac:dyDescent="0.25">
      <c r="C4223" s="1"/>
    </row>
    <row r="4224" spans="3:3" x14ac:dyDescent="0.25">
      <c r="C4224" s="1"/>
    </row>
    <row r="4225" spans="3:3" x14ac:dyDescent="0.25">
      <c r="C4225" s="1"/>
    </row>
    <row r="4226" spans="3:3" x14ac:dyDescent="0.25">
      <c r="C4226" s="1"/>
    </row>
    <row r="4227" spans="3:3" x14ac:dyDescent="0.25">
      <c r="C4227" s="1"/>
    </row>
    <row r="4228" spans="3:3" x14ac:dyDescent="0.25">
      <c r="C4228" s="1"/>
    </row>
    <row r="4229" spans="3:3" x14ac:dyDescent="0.25">
      <c r="C4229" s="1"/>
    </row>
    <row r="4230" spans="3:3" x14ac:dyDescent="0.25">
      <c r="C4230" s="1"/>
    </row>
    <row r="4231" spans="3:3" x14ac:dyDescent="0.25">
      <c r="C4231" s="1"/>
    </row>
    <row r="4232" spans="3:3" x14ac:dyDescent="0.25">
      <c r="C4232" s="1"/>
    </row>
    <row r="4233" spans="3:3" x14ac:dyDescent="0.25">
      <c r="C4233" s="1"/>
    </row>
    <row r="4234" spans="3:3" x14ac:dyDescent="0.25">
      <c r="C4234" s="1"/>
    </row>
    <row r="4235" spans="3:3" x14ac:dyDescent="0.25">
      <c r="C4235" s="1"/>
    </row>
    <row r="4236" spans="3:3" x14ac:dyDescent="0.25">
      <c r="C4236" s="1"/>
    </row>
    <row r="4237" spans="3:3" x14ac:dyDescent="0.25">
      <c r="C4237" s="1"/>
    </row>
    <row r="4238" spans="3:3" x14ac:dyDescent="0.25">
      <c r="C4238" s="1"/>
    </row>
    <row r="4239" spans="3:3" x14ac:dyDescent="0.25">
      <c r="C4239" s="1"/>
    </row>
    <row r="4240" spans="3:3" x14ac:dyDescent="0.25">
      <c r="C4240" s="1"/>
    </row>
    <row r="4241" spans="3:3" x14ac:dyDescent="0.25">
      <c r="C4241" s="1"/>
    </row>
    <row r="4242" spans="3:3" x14ac:dyDescent="0.25">
      <c r="C4242" s="1"/>
    </row>
    <row r="4243" spans="3:3" x14ac:dyDescent="0.25">
      <c r="C4243" s="1"/>
    </row>
    <row r="4244" spans="3:3" x14ac:dyDescent="0.25">
      <c r="C4244" s="1"/>
    </row>
    <row r="4245" spans="3:3" x14ac:dyDescent="0.25">
      <c r="C4245" s="1"/>
    </row>
    <row r="4246" spans="3:3" x14ac:dyDescent="0.25">
      <c r="C4246" s="1"/>
    </row>
    <row r="4247" spans="3:3" x14ac:dyDescent="0.25">
      <c r="C4247" s="1"/>
    </row>
    <row r="4248" spans="3:3" x14ac:dyDescent="0.25">
      <c r="C4248" s="1"/>
    </row>
    <row r="4249" spans="3:3" x14ac:dyDescent="0.25">
      <c r="C4249" s="1"/>
    </row>
    <row r="4250" spans="3:3" x14ac:dyDescent="0.25">
      <c r="C4250" s="1"/>
    </row>
    <row r="4251" spans="3:3" x14ac:dyDescent="0.25">
      <c r="C4251" s="1"/>
    </row>
    <row r="4252" spans="3:3" x14ac:dyDescent="0.25">
      <c r="C4252" s="1"/>
    </row>
    <row r="4253" spans="3:3" x14ac:dyDescent="0.25">
      <c r="C4253" s="1"/>
    </row>
    <row r="4254" spans="3:3" x14ac:dyDescent="0.25">
      <c r="C4254" s="1"/>
    </row>
    <row r="4255" spans="3:3" x14ac:dyDescent="0.25">
      <c r="C4255" s="1"/>
    </row>
    <row r="4256" spans="3:3" x14ac:dyDescent="0.25">
      <c r="C4256" s="1"/>
    </row>
    <row r="4257" spans="3:3" x14ac:dyDescent="0.25">
      <c r="C4257" s="1"/>
    </row>
    <row r="4258" spans="3:3" x14ac:dyDescent="0.25">
      <c r="C4258" s="1"/>
    </row>
    <row r="4259" spans="3:3" x14ac:dyDescent="0.25">
      <c r="C4259" s="1"/>
    </row>
    <row r="4260" spans="3:3" x14ac:dyDescent="0.25">
      <c r="C4260" s="1"/>
    </row>
    <row r="4261" spans="3:3" x14ac:dyDescent="0.25">
      <c r="C4261" s="1"/>
    </row>
    <row r="4262" spans="3:3" x14ac:dyDescent="0.25">
      <c r="C4262" s="1"/>
    </row>
    <row r="4263" spans="3:3" x14ac:dyDescent="0.25">
      <c r="C4263" s="1"/>
    </row>
    <row r="4264" spans="3:3" x14ac:dyDescent="0.25">
      <c r="C4264" s="1"/>
    </row>
    <row r="4265" spans="3:3" x14ac:dyDescent="0.25">
      <c r="C4265" s="1"/>
    </row>
    <row r="4266" spans="3:3" x14ac:dyDescent="0.25">
      <c r="C4266" s="1"/>
    </row>
    <row r="4267" spans="3:3" x14ac:dyDescent="0.25">
      <c r="C4267" s="1"/>
    </row>
    <row r="4268" spans="3:3" x14ac:dyDescent="0.25">
      <c r="C4268" s="1"/>
    </row>
    <row r="4269" spans="3:3" x14ac:dyDescent="0.25">
      <c r="C4269" s="1"/>
    </row>
    <row r="4270" spans="3:3" x14ac:dyDescent="0.25">
      <c r="C4270" s="1"/>
    </row>
    <row r="4271" spans="3:3" x14ac:dyDescent="0.25">
      <c r="C4271" s="1"/>
    </row>
    <row r="4272" spans="3:3" x14ac:dyDescent="0.25">
      <c r="C4272" s="1"/>
    </row>
    <row r="4273" spans="3:3" x14ac:dyDescent="0.25">
      <c r="C4273" s="1"/>
    </row>
    <row r="4274" spans="3:3" x14ac:dyDescent="0.25">
      <c r="C4274" s="1"/>
    </row>
    <row r="4275" spans="3:3" x14ac:dyDescent="0.25">
      <c r="C4275" s="1"/>
    </row>
    <row r="4276" spans="3:3" x14ac:dyDescent="0.25">
      <c r="C4276" s="1"/>
    </row>
    <row r="4277" spans="3:3" x14ac:dyDescent="0.25">
      <c r="C4277" s="1"/>
    </row>
    <row r="4278" spans="3:3" x14ac:dyDescent="0.25">
      <c r="C4278" s="1"/>
    </row>
    <row r="4279" spans="3:3" x14ac:dyDescent="0.25">
      <c r="C4279" s="1"/>
    </row>
    <row r="4280" spans="3:3" x14ac:dyDescent="0.25">
      <c r="C4280" s="1"/>
    </row>
    <row r="4281" spans="3:3" x14ac:dyDescent="0.25">
      <c r="C4281" s="1"/>
    </row>
    <row r="4282" spans="3:3" x14ac:dyDescent="0.25">
      <c r="C4282" s="1"/>
    </row>
    <row r="4283" spans="3:3" x14ac:dyDescent="0.25">
      <c r="C4283" s="1"/>
    </row>
    <row r="4284" spans="3:3" x14ac:dyDescent="0.25">
      <c r="C4284" s="1"/>
    </row>
    <row r="4285" spans="3:3" x14ac:dyDescent="0.25">
      <c r="C4285" s="1"/>
    </row>
    <row r="4286" spans="3:3" x14ac:dyDescent="0.25">
      <c r="C4286" s="1"/>
    </row>
    <row r="4287" spans="3:3" x14ac:dyDescent="0.25">
      <c r="C4287" s="1"/>
    </row>
    <row r="4288" spans="3:3" x14ac:dyDescent="0.25">
      <c r="C4288" s="1"/>
    </row>
    <row r="4289" spans="3:3" x14ac:dyDescent="0.25">
      <c r="C4289" s="1"/>
    </row>
    <row r="4290" spans="3:3" x14ac:dyDescent="0.25">
      <c r="C4290" s="1"/>
    </row>
    <row r="4291" spans="3:3" x14ac:dyDescent="0.25">
      <c r="C4291" s="1"/>
    </row>
    <row r="4292" spans="3:3" x14ac:dyDescent="0.25">
      <c r="C4292" s="1"/>
    </row>
    <row r="4293" spans="3:3" x14ac:dyDescent="0.25">
      <c r="C4293" s="1"/>
    </row>
    <row r="4294" spans="3:3" x14ac:dyDescent="0.25">
      <c r="C4294" s="1"/>
    </row>
    <row r="4295" spans="3:3" x14ac:dyDescent="0.25">
      <c r="C4295" s="1"/>
    </row>
    <row r="4296" spans="3:3" x14ac:dyDescent="0.25">
      <c r="C4296" s="1"/>
    </row>
    <row r="4297" spans="3:3" x14ac:dyDescent="0.25">
      <c r="C4297" s="1"/>
    </row>
    <row r="4298" spans="3:3" x14ac:dyDescent="0.25">
      <c r="C4298" s="1"/>
    </row>
    <row r="4299" spans="3:3" x14ac:dyDescent="0.25">
      <c r="C4299" s="1"/>
    </row>
    <row r="4300" spans="3:3" x14ac:dyDescent="0.25">
      <c r="C4300" s="1"/>
    </row>
    <row r="4301" spans="3:3" x14ac:dyDescent="0.25">
      <c r="C4301" s="1"/>
    </row>
    <row r="4302" spans="3:3" x14ac:dyDescent="0.25">
      <c r="C4302" s="1"/>
    </row>
    <row r="4303" spans="3:3" x14ac:dyDescent="0.25">
      <c r="C4303" s="1"/>
    </row>
    <row r="4304" spans="3:3" x14ac:dyDescent="0.25">
      <c r="C4304" s="1"/>
    </row>
    <row r="4305" spans="3:3" x14ac:dyDescent="0.25">
      <c r="C4305" s="1"/>
    </row>
    <row r="4306" spans="3:3" x14ac:dyDescent="0.25">
      <c r="C4306" s="1"/>
    </row>
    <row r="4307" spans="3:3" x14ac:dyDescent="0.25">
      <c r="C4307" s="1"/>
    </row>
    <row r="4308" spans="3:3" x14ac:dyDescent="0.25">
      <c r="C4308" s="1"/>
    </row>
    <row r="4309" spans="3:3" x14ac:dyDescent="0.25">
      <c r="C4309" s="1"/>
    </row>
    <row r="4310" spans="3:3" x14ac:dyDescent="0.25">
      <c r="C4310" s="1"/>
    </row>
    <row r="4311" spans="3:3" x14ac:dyDescent="0.25">
      <c r="C4311" s="1"/>
    </row>
    <row r="4312" spans="3:3" x14ac:dyDescent="0.25">
      <c r="C4312" s="1"/>
    </row>
    <row r="4313" spans="3:3" x14ac:dyDescent="0.25">
      <c r="C4313" s="1"/>
    </row>
    <row r="4314" spans="3:3" x14ac:dyDescent="0.25">
      <c r="C4314" s="1"/>
    </row>
    <row r="4315" spans="3:3" x14ac:dyDescent="0.25">
      <c r="C4315" s="1"/>
    </row>
    <row r="4316" spans="3:3" x14ac:dyDescent="0.25">
      <c r="C4316" s="1"/>
    </row>
    <row r="4317" spans="3:3" x14ac:dyDescent="0.25">
      <c r="C4317" s="1"/>
    </row>
    <row r="4318" spans="3:3" x14ac:dyDescent="0.25">
      <c r="C4318" s="1"/>
    </row>
    <row r="4319" spans="3:3" x14ac:dyDescent="0.25">
      <c r="C4319" s="1"/>
    </row>
    <row r="4320" spans="3:3" x14ac:dyDescent="0.25">
      <c r="C4320" s="1"/>
    </row>
    <row r="4321" spans="3:3" x14ac:dyDescent="0.25">
      <c r="C4321" s="1"/>
    </row>
    <row r="4322" spans="3:3" x14ac:dyDescent="0.25">
      <c r="C4322" s="1"/>
    </row>
    <row r="4323" spans="3:3" x14ac:dyDescent="0.25">
      <c r="C4323" s="1"/>
    </row>
    <row r="4324" spans="3:3" x14ac:dyDescent="0.25">
      <c r="C4324" s="1"/>
    </row>
    <row r="4325" spans="3:3" x14ac:dyDescent="0.25">
      <c r="C4325" s="1"/>
    </row>
    <row r="4326" spans="3:3" x14ac:dyDescent="0.25">
      <c r="C4326" s="1"/>
    </row>
    <row r="4327" spans="3:3" x14ac:dyDescent="0.25">
      <c r="C4327" s="1"/>
    </row>
    <row r="4328" spans="3:3" x14ac:dyDescent="0.25">
      <c r="C4328" s="2"/>
    </row>
    <row r="4329" spans="3:3" x14ac:dyDescent="0.25">
      <c r="C4329" s="1"/>
    </row>
    <row r="4330" spans="3:3" x14ac:dyDescent="0.25">
      <c r="C4330" s="1"/>
    </row>
    <row r="4331" spans="3:3" x14ac:dyDescent="0.25">
      <c r="C4331" s="1"/>
    </row>
    <row r="4332" spans="3:3" x14ac:dyDescent="0.25">
      <c r="C4332" s="1"/>
    </row>
    <row r="4333" spans="3:3" x14ac:dyDescent="0.25">
      <c r="C4333" s="1"/>
    </row>
    <row r="4334" spans="3:3" x14ac:dyDescent="0.25">
      <c r="C4334" s="1"/>
    </row>
    <row r="4335" spans="3:3" x14ac:dyDescent="0.25">
      <c r="C4335" s="1"/>
    </row>
    <row r="4336" spans="3:3" x14ac:dyDescent="0.25">
      <c r="C4336" s="1"/>
    </row>
    <row r="4337" spans="3:3" x14ac:dyDescent="0.25">
      <c r="C4337" s="1"/>
    </row>
    <row r="4338" spans="3:3" x14ac:dyDescent="0.25">
      <c r="C4338" s="1"/>
    </row>
    <row r="4339" spans="3:3" x14ac:dyDescent="0.25">
      <c r="C4339" s="1"/>
    </row>
    <row r="4340" spans="3:3" x14ac:dyDescent="0.25">
      <c r="C4340" s="1"/>
    </row>
    <row r="4341" spans="3:3" x14ac:dyDescent="0.25">
      <c r="C4341" s="1"/>
    </row>
    <row r="4342" spans="3:3" x14ac:dyDescent="0.25">
      <c r="C4342" s="1"/>
    </row>
    <row r="4343" spans="3:3" x14ac:dyDescent="0.25">
      <c r="C4343" s="1"/>
    </row>
    <row r="4344" spans="3:3" x14ac:dyDescent="0.25">
      <c r="C4344" s="1"/>
    </row>
    <row r="4345" spans="3:3" x14ac:dyDescent="0.25">
      <c r="C4345" s="1"/>
    </row>
    <row r="4346" spans="3:3" x14ac:dyDescent="0.25">
      <c r="C4346" s="1"/>
    </row>
    <row r="4347" spans="3:3" x14ac:dyDescent="0.25">
      <c r="C4347" s="1"/>
    </row>
    <row r="4348" spans="3:3" x14ac:dyDescent="0.25">
      <c r="C4348" s="1"/>
    </row>
    <row r="4349" spans="3:3" x14ac:dyDescent="0.25">
      <c r="C4349" s="1"/>
    </row>
    <row r="4350" spans="3:3" x14ac:dyDescent="0.25">
      <c r="C4350" s="1"/>
    </row>
    <row r="4351" spans="3:3" x14ac:dyDescent="0.25">
      <c r="C4351" s="1"/>
    </row>
    <row r="4352" spans="3:3" x14ac:dyDescent="0.25">
      <c r="C4352" s="1"/>
    </row>
    <row r="4353" spans="3:3" x14ac:dyDescent="0.25">
      <c r="C4353" s="1"/>
    </row>
    <row r="4354" spans="3:3" x14ac:dyDescent="0.25">
      <c r="C4354" s="1"/>
    </row>
    <row r="4355" spans="3:3" x14ac:dyDescent="0.25">
      <c r="C4355" s="1"/>
    </row>
    <row r="4356" spans="3:3" x14ac:dyDescent="0.25">
      <c r="C4356" s="1"/>
    </row>
    <row r="4357" spans="3:3" x14ac:dyDescent="0.25">
      <c r="C4357" s="1"/>
    </row>
    <row r="4358" spans="3:3" x14ac:dyDescent="0.25">
      <c r="C4358" s="1"/>
    </row>
    <row r="4359" spans="3:3" x14ac:dyDescent="0.25">
      <c r="C4359" s="1"/>
    </row>
    <row r="4360" spans="3:3" x14ac:dyDescent="0.25">
      <c r="C4360" s="1"/>
    </row>
    <row r="4361" spans="3:3" x14ac:dyDescent="0.25">
      <c r="C4361" s="1"/>
    </row>
    <row r="4362" spans="3:3" x14ac:dyDescent="0.25">
      <c r="C4362" s="1"/>
    </row>
    <row r="4363" spans="3:3" x14ac:dyDescent="0.25">
      <c r="C4363" s="1"/>
    </row>
    <row r="4364" spans="3:3" x14ac:dyDescent="0.25">
      <c r="C4364" s="1"/>
    </row>
    <row r="4365" spans="3:3" x14ac:dyDescent="0.25">
      <c r="C4365" s="1"/>
    </row>
    <row r="4366" spans="3:3" x14ac:dyDescent="0.25">
      <c r="C4366" s="1"/>
    </row>
    <row r="4367" spans="3:3" x14ac:dyDescent="0.25">
      <c r="C4367" s="1"/>
    </row>
    <row r="4368" spans="3:3" x14ac:dyDescent="0.25">
      <c r="C4368" s="1"/>
    </row>
    <row r="4369" spans="3:3" x14ac:dyDescent="0.25">
      <c r="C4369" s="1"/>
    </row>
    <row r="4370" spans="3:3" x14ac:dyDescent="0.25">
      <c r="C4370" s="1"/>
    </row>
    <row r="4371" spans="3:3" x14ac:dyDescent="0.25">
      <c r="C4371" s="1"/>
    </row>
    <row r="4372" spans="3:3" x14ac:dyDescent="0.25">
      <c r="C4372" s="1"/>
    </row>
    <row r="4373" spans="3:3" x14ac:dyDescent="0.25">
      <c r="C4373" s="1"/>
    </row>
    <row r="4374" spans="3:3" x14ac:dyDescent="0.25">
      <c r="C4374" s="1"/>
    </row>
    <row r="4375" spans="3:3" x14ac:dyDescent="0.25">
      <c r="C4375" s="1"/>
    </row>
    <row r="4376" spans="3:3" x14ac:dyDescent="0.25">
      <c r="C4376" s="1"/>
    </row>
    <row r="4377" spans="3:3" x14ac:dyDescent="0.25">
      <c r="C4377" s="1"/>
    </row>
    <row r="4378" spans="3:3" x14ac:dyDescent="0.25">
      <c r="C4378" s="1"/>
    </row>
    <row r="4379" spans="3:3" x14ac:dyDescent="0.25">
      <c r="C4379" s="1"/>
    </row>
    <row r="4380" spans="3:3" x14ac:dyDescent="0.25">
      <c r="C4380" s="1"/>
    </row>
    <row r="4381" spans="3:3" x14ac:dyDescent="0.25">
      <c r="C4381" s="1"/>
    </row>
    <row r="4382" spans="3:3" x14ac:dyDescent="0.25">
      <c r="C4382" s="1"/>
    </row>
    <row r="4383" spans="3:3" x14ac:dyDescent="0.25">
      <c r="C4383" s="1"/>
    </row>
    <row r="4384" spans="3:3" x14ac:dyDescent="0.25">
      <c r="C4384" s="1"/>
    </row>
    <row r="4385" spans="3:3" x14ac:dyDescent="0.25">
      <c r="C4385" s="1"/>
    </row>
    <row r="4386" spans="3:3" x14ac:dyDescent="0.25">
      <c r="C4386" s="1"/>
    </row>
    <row r="4387" spans="3:3" x14ac:dyDescent="0.25">
      <c r="C4387" s="1"/>
    </row>
    <row r="4388" spans="3:3" x14ac:dyDescent="0.25">
      <c r="C4388" s="1"/>
    </row>
    <row r="4389" spans="3:3" x14ac:dyDescent="0.25">
      <c r="C4389" s="1"/>
    </row>
    <row r="4390" spans="3:3" x14ac:dyDescent="0.25">
      <c r="C4390" s="1"/>
    </row>
    <row r="4391" spans="3:3" x14ac:dyDescent="0.25">
      <c r="C4391" s="1"/>
    </row>
    <row r="4392" spans="3:3" x14ac:dyDescent="0.25">
      <c r="C4392" s="1"/>
    </row>
    <row r="4393" spans="3:3" x14ac:dyDescent="0.25">
      <c r="C4393" s="1"/>
    </row>
    <row r="4394" spans="3:3" x14ac:dyDescent="0.25">
      <c r="C4394" s="1"/>
    </row>
    <row r="4395" spans="3:3" x14ac:dyDescent="0.25">
      <c r="C4395" s="1"/>
    </row>
    <row r="4396" spans="3:3" x14ac:dyDescent="0.25">
      <c r="C4396" s="1"/>
    </row>
    <row r="4397" spans="3:3" x14ac:dyDescent="0.25">
      <c r="C4397" s="1"/>
    </row>
    <row r="4398" spans="3:3" x14ac:dyDescent="0.25">
      <c r="C4398" s="1"/>
    </row>
    <row r="4399" spans="3:3" x14ac:dyDescent="0.25">
      <c r="C4399" s="1"/>
    </row>
    <row r="4400" spans="3:3" x14ac:dyDescent="0.25">
      <c r="C4400" s="1"/>
    </row>
    <row r="4401" spans="3:3" x14ac:dyDescent="0.25">
      <c r="C4401" s="1"/>
    </row>
    <row r="4402" spans="3:3" x14ac:dyDescent="0.25">
      <c r="C4402" s="1"/>
    </row>
    <row r="4403" spans="3:3" x14ac:dyDescent="0.25">
      <c r="C4403" s="1"/>
    </row>
    <row r="4404" spans="3:3" x14ac:dyDescent="0.25">
      <c r="C4404" s="1"/>
    </row>
    <row r="4405" spans="3:3" x14ac:dyDescent="0.25">
      <c r="C4405" s="1"/>
    </row>
    <row r="4406" spans="3:3" x14ac:dyDescent="0.25">
      <c r="C4406" s="1"/>
    </row>
    <row r="4407" spans="3:3" x14ac:dyDescent="0.25">
      <c r="C4407" s="1"/>
    </row>
    <row r="4408" spans="3:3" x14ac:dyDescent="0.25">
      <c r="C4408" s="1"/>
    </row>
    <row r="4409" spans="3:3" x14ac:dyDescent="0.25">
      <c r="C4409" s="1"/>
    </row>
    <row r="4410" spans="3:3" x14ac:dyDescent="0.25">
      <c r="C4410" s="1"/>
    </row>
    <row r="4411" spans="3:3" x14ac:dyDescent="0.25">
      <c r="C4411" s="1"/>
    </row>
    <row r="4412" spans="3:3" x14ac:dyDescent="0.25">
      <c r="C4412" s="1"/>
    </row>
    <row r="4413" spans="3:3" x14ac:dyDescent="0.25">
      <c r="C4413" s="1"/>
    </row>
    <row r="4414" spans="3:3" x14ac:dyDescent="0.25">
      <c r="C4414" s="1"/>
    </row>
    <row r="4415" spans="3:3" x14ac:dyDescent="0.25">
      <c r="C4415" s="1"/>
    </row>
    <row r="4416" spans="3:3" x14ac:dyDescent="0.25">
      <c r="C4416" s="1"/>
    </row>
    <row r="4417" spans="3:3" x14ac:dyDescent="0.25">
      <c r="C4417" s="1"/>
    </row>
    <row r="4418" spans="3:3" x14ac:dyDescent="0.25">
      <c r="C4418" s="1"/>
    </row>
    <row r="4419" spans="3:3" x14ac:dyDescent="0.25">
      <c r="C4419" s="1"/>
    </row>
    <row r="4420" spans="3:3" x14ac:dyDescent="0.25">
      <c r="C4420" s="1"/>
    </row>
    <row r="4421" spans="3:3" x14ac:dyDescent="0.25">
      <c r="C4421" s="1"/>
    </row>
    <row r="4422" spans="3:3" x14ac:dyDescent="0.25">
      <c r="C4422" s="1"/>
    </row>
    <row r="4423" spans="3:3" x14ac:dyDescent="0.25">
      <c r="C4423" s="1"/>
    </row>
    <row r="4424" spans="3:3" x14ac:dyDescent="0.25">
      <c r="C4424" s="1"/>
    </row>
    <row r="4425" spans="3:3" x14ac:dyDescent="0.25">
      <c r="C4425" s="1"/>
    </row>
    <row r="4426" spans="3:3" x14ac:dyDescent="0.25">
      <c r="C4426" s="1"/>
    </row>
    <row r="4427" spans="3:3" x14ac:dyDescent="0.25">
      <c r="C4427" s="1"/>
    </row>
    <row r="4428" spans="3:3" x14ac:dyDescent="0.25">
      <c r="C4428" s="1"/>
    </row>
    <row r="4429" spans="3:3" x14ac:dyDescent="0.25">
      <c r="C4429" s="1"/>
    </row>
    <row r="4430" spans="3:3" x14ac:dyDescent="0.25">
      <c r="C4430" s="1"/>
    </row>
    <row r="4431" spans="3:3" x14ac:dyDescent="0.25">
      <c r="C4431" s="1"/>
    </row>
    <row r="4432" spans="3:3" x14ac:dyDescent="0.25">
      <c r="C4432" s="1"/>
    </row>
    <row r="4433" spans="3:3" x14ac:dyDescent="0.25">
      <c r="C4433" s="1"/>
    </row>
    <row r="4434" spans="3:3" x14ac:dyDescent="0.25">
      <c r="C4434" s="1"/>
    </row>
    <row r="4435" spans="3:3" x14ac:dyDescent="0.25">
      <c r="C4435" s="1"/>
    </row>
    <row r="4436" spans="3:3" x14ac:dyDescent="0.25">
      <c r="C4436" s="1"/>
    </row>
    <row r="4437" spans="3:3" x14ac:dyDescent="0.25">
      <c r="C4437" s="1"/>
    </row>
    <row r="4438" spans="3:3" x14ac:dyDescent="0.25">
      <c r="C4438" s="1"/>
    </row>
    <row r="4439" spans="3:3" x14ac:dyDescent="0.25">
      <c r="C4439" s="1"/>
    </row>
    <row r="4440" spans="3:3" x14ac:dyDescent="0.25">
      <c r="C4440" s="1"/>
    </row>
    <row r="4441" spans="3:3" x14ac:dyDescent="0.25">
      <c r="C4441" s="1"/>
    </row>
    <row r="4442" spans="3:3" x14ac:dyDescent="0.25">
      <c r="C4442" s="1"/>
    </row>
    <row r="4443" spans="3:3" x14ac:dyDescent="0.25">
      <c r="C4443" s="1"/>
    </row>
    <row r="4444" spans="3:3" x14ac:dyDescent="0.25">
      <c r="C4444" s="1"/>
    </row>
    <row r="4445" spans="3:3" x14ac:dyDescent="0.25">
      <c r="C4445" s="1"/>
    </row>
    <row r="4446" spans="3:3" x14ac:dyDescent="0.25">
      <c r="C4446" s="1"/>
    </row>
    <row r="4447" spans="3:3" x14ac:dyDescent="0.25">
      <c r="C4447" s="1"/>
    </row>
    <row r="4448" spans="3:3" x14ac:dyDescent="0.25">
      <c r="C4448" s="1"/>
    </row>
    <row r="4449" spans="3:3" x14ac:dyDescent="0.25">
      <c r="C4449" s="1"/>
    </row>
    <row r="4450" spans="3:3" x14ac:dyDescent="0.25">
      <c r="C4450" s="1"/>
    </row>
    <row r="4451" spans="3:3" x14ac:dyDescent="0.25">
      <c r="C4451" s="1"/>
    </row>
    <row r="4452" spans="3:3" x14ac:dyDescent="0.25">
      <c r="C4452" s="1"/>
    </row>
    <row r="4453" spans="3:3" x14ac:dyDescent="0.25">
      <c r="C4453" s="1"/>
    </row>
    <row r="4454" spans="3:3" x14ac:dyDescent="0.25">
      <c r="C4454" s="1"/>
    </row>
    <row r="4455" spans="3:3" x14ac:dyDescent="0.25">
      <c r="C4455" s="1"/>
    </row>
    <row r="4456" spans="3:3" x14ac:dyDescent="0.25">
      <c r="C4456" s="1"/>
    </row>
    <row r="4457" spans="3:3" x14ac:dyDescent="0.25">
      <c r="C4457" s="1"/>
    </row>
    <row r="4458" spans="3:3" x14ac:dyDescent="0.25">
      <c r="C4458" s="1"/>
    </row>
    <row r="4459" spans="3:3" x14ac:dyDescent="0.25">
      <c r="C4459" s="1"/>
    </row>
    <row r="4460" spans="3:3" x14ac:dyDescent="0.25">
      <c r="C4460" s="1"/>
    </row>
    <row r="4461" spans="3:3" x14ac:dyDescent="0.25">
      <c r="C4461" s="1"/>
    </row>
    <row r="4462" spans="3:3" x14ac:dyDescent="0.25">
      <c r="C4462" s="1"/>
    </row>
    <row r="4463" spans="3:3" x14ac:dyDescent="0.25">
      <c r="C4463" s="1"/>
    </row>
    <row r="4464" spans="3:3" x14ac:dyDescent="0.25">
      <c r="C4464" s="1"/>
    </row>
    <row r="4465" spans="3:3" x14ac:dyDescent="0.25">
      <c r="C4465" s="1"/>
    </row>
    <row r="4466" spans="3:3" x14ac:dyDescent="0.25">
      <c r="C4466" s="1"/>
    </row>
    <row r="4467" spans="3:3" x14ac:dyDescent="0.25">
      <c r="C4467" s="1"/>
    </row>
    <row r="4468" spans="3:3" x14ac:dyDescent="0.25">
      <c r="C4468" s="1"/>
    </row>
    <row r="4469" spans="3:3" x14ac:dyDescent="0.25">
      <c r="C4469" s="1"/>
    </row>
    <row r="4470" spans="3:3" x14ac:dyDescent="0.25">
      <c r="C4470" s="1"/>
    </row>
    <row r="4471" spans="3:3" x14ac:dyDescent="0.25">
      <c r="C4471" s="1"/>
    </row>
    <row r="4472" spans="3:3" x14ac:dyDescent="0.25">
      <c r="C4472" s="1"/>
    </row>
    <row r="4473" spans="3:3" x14ac:dyDescent="0.25">
      <c r="C4473" s="1"/>
    </row>
    <row r="4474" spans="3:3" x14ac:dyDescent="0.25">
      <c r="C4474" s="1"/>
    </row>
    <row r="4475" spans="3:3" x14ac:dyDescent="0.25">
      <c r="C4475" s="1"/>
    </row>
    <row r="4476" spans="3:3" x14ac:dyDescent="0.25">
      <c r="C4476" s="1"/>
    </row>
    <row r="4477" spans="3:3" x14ac:dyDescent="0.25">
      <c r="C4477" s="1"/>
    </row>
    <row r="4478" spans="3:3" x14ac:dyDescent="0.25">
      <c r="C4478" s="1"/>
    </row>
    <row r="4479" spans="3:3" x14ac:dyDescent="0.25">
      <c r="C4479" s="1"/>
    </row>
    <row r="4480" spans="3:3" x14ac:dyDescent="0.25">
      <c r="C4480" s="1"/>
    </row>
    <row r="4481" spans="3:3" x14ac:dyDescent="0.25">
      <c r="C4481" s="1"/>
    </row>
    <row r="4482" spans="3:3" x14ac:dyDescent="0.25">
      <c r="C4482" s="1"/>
    </row>
    <row r="4483" spans="3:3" x14ac:dyDescent="0.25">
      <c r="C4483" s="1"/>
    </row>
    <row r="4484" spans="3:3" x14ac:dyDescent="0.25">
      <c r="C4484" s="1"/>
    </row>
    <row r="4485" spans="3:3" x14ac:dyDescent="0.25">
      <c r="C4485" s="1"/>
    </row>
    <row r="4486" spans="3:3" x14ac:dyDescent="0.25">
      <c r="C4486" s="1"/>
    </row>
    <row r="4487" spans="3:3" x14ac:dyDescent="0.25">
      <c r="C4487" s="1"/>
    </row>
    <row r="4488" spans="3:3" x14ac:dyDescent="0.25">
      <c r="C4488" s="1"/>
    </row>
    <row r="4489" spans="3:3" x14ac:dyDescent="0.25">
      <c r="C4489" s="1"/>
    </row>
    <row r="4490" spans="3:3" x14ac:dyDescent="0.25">
      <c r="C4490" s="1"/>
    </row>
    <row r="4491" spans="3:3" x14ac:dyDescent="0.25">
      <c r="C4491" s="1"/>
    </row>
    <row r="4492" spans="3:3" x14ac:dyDescent="0.25">
      <c r="C4492" s="1"/>
    </row>
    <row r="4493" spans="3:3" x14ac:dyDescent="0.25">
      <c r="C4493" s="1"/>
    </row>
    <row r="4494" spans="3:3" x14ac:dyDescent="0.25">
      <c r="C4494" s="1"/>
    </row>
    <row r="4495" spans="3:3" x14ac:dyDescent="0.25">
      <c r="C4495" s="1"/>
    </row>
    <row r="4496" spans="3:3" x14ac:dyDescent="0.25">
      <c r="C4496" s="1"/>
    </row>
    <row r="4497" spans="3:3" x14ac:dyDescent="0.25">
      <c r="C4497" s="1"/>
    </row>
    <row r="4498" spans="3:3" x14ac:dyDescent="0.25">
      <c r="C4498" s="1"/>
    </row>
    <row r="4499" spans="3:3" x14ac:dyDescent="0.25">
      <c r="C4499" s="1"/>
    </row>
    <row r="4500" spans="3:3" x14ac:dyDescent="0.25">
      <c r="C4500" s="1"/>
    </row>
    <row r="4501" spans="3:3" x14ac:dyDescent="0.25">
      <c r="C4501" s="1"/>
    </row>
    <row r="4502" spans="3:3" x14ac:dyDescent="0.25">
      <c r="C4502" s="1"/>
    </row>
    <row r="4503" spans="3:3" x14ac:dyDescent="0.25">
      <c r="C4503" s="1"/>
    </row>
    <row r="4504" spans="3:3" x14ac:dyDescent="0.25">
      <c r="C4504" s="1"/>
    </row>
    <row r="4505" spans="3:3" x14ac:dyDescent="0.25">
      <c r="C4505" s="1"/>
    </row>
    <row r="4506" spans="3:3" x14ac:dyDescent="0.25">
      <c r="C4506" s="1"/>
    </row>
    <row r="4507" spans="3:3" x14ac:dyDescent="0.25">
      <c r="C4507" s="1"/>
    </row>
    <row r="4508" spans="3:3" x14ac:dyDescent="0.25">
      <c r="C4508" s="1"/>
    </row>
    <row r="4509" spans="3:3" x14ac:dyDescent="0.25">
      <c r="C4509" s="1"/>
    </row>
    <row r="4510" spans="3:3" x14ac:dyDescent="0.25">
      <c r="C4510" s="1"/>
    </row>
    <row r="4511" spans="3:3" x14ac:dyDescent="0.25">
      <c r="C4511" s="1"/>
    </row>
    <row r="4512" spans="3:3" x14ac:dyDescent="0.25">
      <c r="C4512" s="1"/>
    </row>
    <row r="4513" spans="3:3" x14ac:dyDescent="0.25">
      <c r="C4513" s="2"/>
    </row>
    <row r="4514" spans="3:3" x14ac:dyDescent="0.25">
      <c r="C4514" s="1"/>
    </row>
    <row r="4515" spans="3:3" x14ac:dyDescent="0.25">
      <c r="C4515" s="1"/>
    </row>
    <row r="4516" spans="3:3" x14ac:dyDescent="0.25">
      <c r="C4516" s="1"/>
    </row>
    <row r="4517" spans="3:3" x14ac:dyDescent="0.25">
      <c r="C4517" s="1"/>
    </row>
    <row r="4518" spans="3:3" x14ac:dyDescent="0.25">
      <c r="C4518" s="1"/>
    </row>
    <row r="4519" spans="3:3" x14ac:dyDescent="0.25">
      <c r="C4519" s="1"/>
    </row>
    <row r="4520" spans="3:3" x14ac:dyDescent="0.25">
      <c r="C4520" s="1"/>
    </row>
    <row r="4521" spans="3:3" x14ac:dyDescent="0.25">
      <c r="C4521" s="1"/>
    </row>
    <row r="4522" spans="3:3" x14ac:dyDescent="0.25">
      <c r="C4522" s="1"/>
    </row>
    <row r="4523" spans="3:3" x14ac:dyDescent="0.25">
      <c r="C4523" s="1"/>
    </row>
    <row r="4524" spans="3:3" x14ac:dyDescent="0.25">
      <c r="C4524" s="1"/>
    </row>
    <row r="4525" spans="3:3" x14ac:dyDescent="0.25">
      <c r="C4525" s="1"/>
    </row>
    <row r="4526" spans="3:3" x14ac:dyDescent="0.25">
      <c r="C4526" s="1"/>
    </row>
    <row r="4527" spans="3:3" x14ac:dyDescent="0.25">
      <c r="C4527" s="1"/>
    </row>
    <row r="4528" spans="3:3" x14ac:dyDescent="0.25">
      <c r="C4528" s="1"/>
    </row>
    <row r="4529" spans="3:3" x14ac:dyDescent="0.25">
      <c r="C4529" s="1"/>
    </row>
    <row r="4530" spans="3:3" x14ac:dyDescent="0.25">
      <c r="C4530" s="1"/>
    </row>
    <row r="4531" spans="3:3" x14ac:dyDescent="0.25">
      <c r="C4531" s="1"/>
    </row>
    <row r="4532" spans="3:3" x14ac:dyDescent="0.25">
      <c r="C4532" s="1"/>
    </row>
    <row r="4533" spans="3:3" x14ac:dyDescent="0.25">
      <c r="C4533" s="1"/>
    </row>
    <row r="4534" spans="3:3" x14ac:dyDescent="0.25">
      <c r="C4534" s="1"/>
    </row>
    <row r="4535" spans="3:3" x14ac:dyDescent="0.25">
      <c r="C4535" s="1"/>
    </row>
    <row r="4536" spans="3:3" x14ac:dyDescent="0.25">
      <c r="C4536" s="1"/>
    </row>
    <row r="4537" spans="3:3" x14ac:dyDescent="0.25">
      <c r="C4537" s="1"/>
    </row>
    <row r="4538" spans="3:3" x14ac:dyDescent="0.25">
      <c r="C4538" s="1"/>
    </row>
    <row r="4539" spans="3:3" x14ac:dyDescent="0.25">
      <c r="C4539" s="1"/>
    </row>
    <row r="4540" spans="3:3" x14ac:dyDescent="0.25">
      <c r="C4540" s="1"/>
    </row>
    <row r="4541" spans="3:3" x14ac:dyDescent="0.25">
      <c r="C4541" s="1"/>
    </row>
    <row r="4542" spans="3:3" x14ac:dyDescent="0.25">
      <c r="C4542" s="1"/>
    </row>
    <row r="4543" spans="3:3" x14ac:dyDescent="0.25">
      <c r="C4543" s="1"/>
    </row>
    <row r="4544" spans="3:3" x14ac:dyDescent="0.25">
      <c r="C4544" s="1"/>
    </row>
    <row r="4545" spans="3:3" x14ac:dyDescent="0.25">
      <c r="C4545" s="1"/>
    </row>
    <row r="4546" spans="3:3" x14ac:dyDescent="0.25">
      <c r="C4546" s="1"/>
    </row>
    <row r="4547" spans="3:3" x14ac:dyDescent="0.25">
      <c r="C4547" s="1"/>
    </row>
    <row r="4548" spans="3:3" x14ac:dyDescent="0.25">
      <c r="C4548" s="1"/>
    </row>
    <row r="4549" spans="3:3" x14ac:dyDescent="0.25">
      <c r="C4549" s="1"/>
    </row>
    <row r="4550" spans="3:3" x14ac:dyDescent="0.25">
      <c r="C4550" s="1"/>
    </row>
    <row r="4551" spans="3:3" x14ac:dyDescent="0.25">
      <c r="C4551" s="1"/>
    </row>
    <row r="4552" spans="3:3" x14ac:dyDescent="0.25">
      <c r="C4552" s="1"/>
    </row>
    <row r="4553" spans="3:3" x14ac:dyDescent="0.25">
      <c r="C4553" s="1"/>
    </row>
    <row r="4554" spans="3:3" x14ac:dyDescent="0.25">
      <c r="C4554" s="1"/>
    </row>
    <row r="4555" spans="3:3" x14ac:dyDescent="0.25">
      <c r="C4555" s="1"/>
    </row>
    <row r="4556" spans="3:3" x14ac:dyDescent="0.25">
      <c r="C4556" s="1"/>
    </row>
    <row r="4557" spans="3:3" x14ac:dyDescent="0.25">
      <c r="C4557" s="1"/>
    </row>
    <row r="4558" spans="3:3" x14ac:dyDescent="0.25">
      <c r="C4558" s="1"/>
    </row>
    <row r="4559" spans="3:3" x14ac:dyDescent="0.25">
      <c r="C4559" s="1"/>
    </row>
    <row r="4560" spans="3:3" x14ac:dyDescent="0.25">
      <c r="C4560" s="1"/>
    </row>
    <row r="4561" spans="3:3" x14ac:dyDescent="0.25">
      <c r="C4561" s="1"/>
    </row>
    <row r="4562" spans="3:3" x14ac:dyDescent="0.25">
      <c r="C4562" s="1"/>
    </row>
    <row r="4563" spans="3:3" x14ac:dyDescent="0.25">
      <c r="C4563" s="1"/>
    </row>
    <row r="4564" spans="3:3" x14ac:dyDescent="0.25">
      <c r="C4564" s="1"/>
    </row>
    <row r="4565" spans="3:3" x14ac:dyDescent="0.25">
      <c r="C4565" s="1"/>
    </row>
    <row r="4566" spans="3:3" x14ac:dyDescent="0.25">
      <c r="C4566" s="1"/>
    </row>
    <row r="4567" spans="3:3" x14ac:dyDescent="0.25">
      <c r="C4567" s="1"/>
    </row>
    <row r="4568" spans="3:3" x14ac:dyDescent="0.25">
      <c r="C4568" s="1"/>
    </row>
    <row r="4569" spans="3:3" x14ac:dyDescent="0.25">
      <c r="C4569" s="1"/>
    </row>
    <row r="4570" spans="3:3" x14ac:dyDescent="0.25">
      <c r="C4570" s="1"/>
    </row>
    <row r="4571" spans="3:3" x14ac:dyDescent="0.25">
      <c r="C4571" s="1"/>
    </row>
    <row r="4572" spans="3:3" x14ac:dyDescent="0.25">
      <c r="C4572" s="1"/>
    </row>
    <row r="4573" spans="3:3" x14ac:dyDescent="0.25">
      <c r="C4573" s="1"/>
    </row>
    <row r="4574" spans="3:3" x14ac:dyDescent="0.25">
      <c r="C4574" s="1"/>
    </row>
    <row r="4575" spans="3:3" x14ac:dyDescent="0.25">
      <c r="C4575" s="1"/>
    </row>
    <row r="4576" spans="3:3" x14ac:dyDescent="0.25">
      <c r="C4576" s="1"/>
    </row>
    <row r="4577" spans="3:3" x14ac:dyDescent="0.25">
      <c r="C4577" s="1"/>
    </row>
    <row r="4578" spans="3:3" x14ac:dyDescent="0.25">
      <c r="C4578" s="1"/>
    </row>
    <row r="4579" spans="3:3" x14ac:dyDescent="0.25">
      <c r="C4579" s="1"/>
    </row>
    <row r="4580" spans="3:3" x14ac:dyDescent="0.25">
      <c r="C4580" s="1"/>
    </row>
    <row r="4581" spans="3:3" x14ac:dyDescent="0.25">
      <c r="C4581" s="1"/>
    </row>
    <row r="4582" spans="3:3" x14ac:dyDescent="0.25">
      <c r="C4582" s="1"/>
    </row>
    <row r="4583" spans="3:3" x14ac:dyDescent="0.25">
      <c r="C4583" s="1"/>
    </row>
    <row r="4584" spans="3:3" x14ac:dyDescent="0.25">
      <c r="C4584" s="1"/>
    </row>
    <row r="4585" spans="3:3" x14ac:dyDescent="0.25">
      <c r="C4585" s="1"/>
    </row>
    <row r="4586" spans="3:3" x14ac:dyDescent="0.25">
      <c r="C4586" s="1"/>
    </row>
    <row r="4587" spans="3:3" x14ac:dyDescent="0.25">
      <c r="C4587" s="1"/>
    </row>
    <row r="4588" spans="3:3" x14ac:dyDescent="0.25">
      <c r="C4588" s="1"/>
    </row>
    <row r="4589" spans="3:3" x14ac:dyDescent="0.25">
      <c r="C4589" s="1"/>
    </row>
    <row r="4590" spans="3:3" x14ac:dyDescent="0.25">
      <c r="C4590" s="1"/>
    </row>
    <row r="4591" spans="3:3" x14ac:dyDescent="0.25">
      <c r="C4591" s="1"/>
    </row>
    <row r="4592" spans="3:3" x14ac:dyDescent="0.25">
      <c r="C4592" s="1"/>
    </row>
    <row r="4593" spans="3:3" x14ac:dyDescent="0.25">
      <c r="C4593" s="1"/>
    </row>
    <row r="4594" spans="3:3" x14ac:dyDescent="0.25">
      <c r="C4594" s="1"/>
    </row>
    <row r="4595" spans="3:3" x14ac:dyDescent="0.25">
      <c r="C4595" s="1"/>
    </row>
    <row r="4596" spans="3:3" x14ac:dyDescent="0.25">
      <c r="C4596" s="1"/>
    </row>
    <row r="4597" spans="3:3" x14ac:dyDescent="0.25">
      <c r="C4597" s="1"/>
    </row>
    <row r="4598" spans="3:3" x14ac:dyDescent="0.25">
      <c r="C4598" s="1"/>
    </row>
    <row r="4599" spans="3:3" x14ac:dyDescent="0.25">
      <c r="C4599" s="1"/>
    </row>
    <row r="4600" spans="3:3" x14ac:dyDescent="0.25">
      <c r="C4600" s="1"/>
    </row>
    <row r="4601" spans="3:3" x14ac:dyDescent="0.25">
      <c r="C4601" s="1"/>
    </row>
    <row r="4602" spans="3:3" x14ac:dyDescent="0.25">
      <c r="C4602" s="1"/>
    </row>
    <row r="4603" spans="3:3" x14ac:dyDescent="0.25">
      <c r="C4603" s="1"/>
    </row>
    <row r="4604" spans="3:3" x14ac:dyDescent="0.25">
      <c r="C4604" s="1"/>
    </row>
    <row r="4605" spans="3:3" x14ac:dyDescent="0.25">
      <c r="C4605" s="1"/>
    </row>
    <row r="4606" spans="3:3" x14ac:dyDescent="0.25">
      <c r="C4606" s="1"/>
    </row>
    <row r="4607" spans="3:3" x14ac:dyDescent="0.25">
      <c r="C4607" s="1"/>
    </row>
    <row r="4608" spans="3:3" x14ac:dyDescent="0.25">
      <c r="C4608" s="1"/>
    </row>
    <row r="4609" spans="3:3" x14ac:dyDescent="0.25">
      <c r="C4609" s="1"/>
    </row>
    <row r="4610" spans="3:3" x14ac:dyDescent="0.25">
      <c r="C4610" s="1"/>
    </row>
    <row r="4611" spans="3:3" x14ac:dyDescent="0.25">
      <c r="C4611" s="1"/>
    </row>
    <row r="4612" spans="3:3" x14ac:dyDescent="0.25">
      <c r="C4612" s="1"/>
    </row>
    <row r="4613" spans="3:3" x14ac:dyDescent="0.25">
      <c r="C4613" s="1"/>
    </row>
    <row r="4614" spans="3:3" x14ac:dyDescent="0.25">
      <c r="C4614" s="1"/>
    </row>
    <row r="4615" spans="3:3" x14ac:dyDescent="0.25">
      <c r="C4615" s="1"/>
    </row>
    <row r="4616" spans="3:3" x14ac:dyDescent="0.25">
      <c r="C4616" s="1"/>
    </row>
    <row r="4617" spans="3:3" x14ac:dyDescent="0.25">
      <c r="C4617" s="1"/>
    </row>
    <row r="4618" spans="3:3" x14ac:dyDescent="0.25">
      <c r="C4618" s="1"/>
    </row>
    <row r="4619" spans="3:3" x14ac:dyDescent="0.25">
      <c r="C4619" s="1"/>
    </row>
    <row r="4620" spans="3:3" x14ac:dyDescent="0.25">
      <c r="C4620" s="1"/>
    </row>
    <row r="4621" spans="3:3" x14ac:dyDescent="0.25">
      <c r="C4621" s="1"/>
    </row>
    <row r="4622" spans="3:3" x14ac:dyDescent="0.25">
      <c r="C4622" s="1"/>
    </row>
    <row r="4623" spans="3:3" x14ac:dyDescent="0.25">
      <c r="C4623" s="1"/>
    </row>
    <row r="4624" spans="3:3" x14ac:dyDescent="0.25">
      <c r="C4624" s="1"/>
    </row>
    <row r="4625" spans="3:3" x14ac:dyDescent="0.25">
      <c r="C4625" s="1"/>
    </row>
    <row r="4626" spans="3:3" x14ac:dyDescent="0.25">
      <c r="C4626" s="1"/>
    </row>
    <row r="4627" spans="3:3" x14ac:dyDescent="0.25">
      <c r="C4627" s="1"/>
    </row>
    <row r="4628" spans="3:3" x14ac:dyDescent="0.25">
      <c r="C4628" s="1"/>
    </row>
    <row r="4629" spans="3:3" x14ac:dyDescent="0.25">
      <c r="C4629" s="1"/>
    </row>
    <row r="4630" spans="3:3" x14ac:dyDescent="0.25">
      <c r="C4630" s="1"/>
    </row>
    <row r="4631" spans="3:3" x14ac:dyDescent="0.25">
      <c r="C4631" s="1"/>
    </row>
    <row r="4632" spans="3:3" x14ac:dyDescent="0.25">
      <c r="C4632" s="1"/>
    </row>
    <row r="4633" spans="3:3" x14ac:dyDescent="0.25">
      <c r="C4633" s="1"/>
    </row>
    <row r="4634" spans="3:3" x14ac:dyDescent="0.25">
      <c r="C4634" s="1"/>
    </row>
    <row r="4635" spans="3:3" x14ac:dyDescent="0.25">
      <c r="C4635" s="1"/>
    </row>
    <row r="4636" spans="3:3" x14ac:dyDescent="0.25">
      <c r="C4636" s="1"/>
    </row>
    <row r="4637" spans="3:3" x14ac:dyDescent="0.25">
      <c r="C4637" s="1"/>
    </row>
    <row r="4638" spans="3:3" x14ac:dyDescent="0.25">
      <c r="C4638" s="1"/>
    </row>
    <row r="4639" spans="3:3" x14ac:dyDescent="0.25">
      <c r="C4639" s="1"/>
    </row>
    <row r="4640" spans="3:3" x14ac:dyDescent="0.25">
      <c r="C4640" s="1"/>
    </row>
    <row r="4641" spans="3:3" x14ac:dyDescent="0.25">
      <c r="C4641" s="1"/>
    </row>
    <row r="4642" spans="3:3" x14ac:dyDescent="0.25">
      <c r="C4642" s="1"/>
    </row>
    <row r="4643" spans="3:3" x14ac:dyDescent="0.25">
      <c r="C4643" s="1"/>
    </row>
    <row r="4644" spans="3:3" x14ac:dyDescent="0.25">
      <c r="C4644" s="1"/>
    </row>
    <row r="4645" spans="3:3" x14ac:dyDescent="0.25">
      <c r="C4645" s="1"/>
    </row>
    <row r="4646" spans="3:3" x14ac:dyDescent="0.25">
      <c r="C4646" s="1"/>
    </row>
    <row r="4647" spans="3:3" x14ac:dyDescent="0.25">
      <c r="C4647" s="1"/>
    </row>
    <row r="4648" spans="3:3" x14ac:dyDescent="0.25">
      <c r="C4648" s="1"/>
    </row>
    <row r="4649" spans="3:3" x14ac:dyDescent="0.25">
      <c r="C4649" s="1"/>
    </row>
    <row r="4650" spans="3:3" x14ac:dyDescent="0.25">
      <c r="C4650" s="1"/>
    </row>
    <row r="4651" spans="3:3" x14ac:dyDescent="0.25">
      <c r="C4651" s="1"/>
    </row>
    <row r="4652" spans="3:3" x14ac:dyDescent="0.25">
      <c r="C4652" s="1"/>
    </row>
    <row r="4653" spans="3:3" x14ac:dyDescent="0.25">
      <c r="C4653" s="1"/>
    </row>
    <row r="4654" spans="3:3" x14ac:dyDescent="0.25">
      <c r="C4654" s="1"/>
    </row>
    <row r="4655" spans="3:3" x14ac:dyDescent="0.25">
      <c r="C4655" s="1"/>
    </row>
    <row r="4656" spans="3:3" x14ac:dyDescent="0.25">
      <c r="C4656" s="1"/>
    </row>
    <row r="4657" spans="3:3" x14ac:dyDescent="0.25">
      <c r="C4657" s="1"/>
    </row>
    <row r="4658" spans="3:3" x14ac:dyDescent="0.25">
      <c r="C4658" s="1"/>
    </row>
    <row r="4659" spans="3:3" x14ac:dyDescent="0.25">
      <c r="C4659" s="1"/>
    </row>
    <row r="4660" spans="3:3" x14ac:dyDescent="0.25">
      <c r="C4660" s="1"/>
    </row>
    <row r="4661" spans="3:3" x14ac:dyDescent="0.25">
      <c r="C4661" s="1"/>
    </row>
    <row r="4662" spans="3:3" x14ac:dyDescent="0.25">
      <c r="C4662" s="1"/>
    </row>
    <row r="4663" spans="3:3" x14ac:dyDescent="0.25">
      <c r="C4663" s="1"/>
    </row>
    <row r="4664" spans="3:3" x14ac:dyDescent="0.25">
      <c r="C4664" s="1"/>
    </row>
    <row r="4665" spans="3:3" x14ac:dyDescent="0.25">
      <c r="C4665" s="1"/>
    </row>
    <row r="4666" spans="3:3" x14ac:dyDescent="0.25">
      <c r="C4666" s="1"/>
    </row>
    <row r="4667" spans="3:3" x14ac:dyDescent="0.25">
      <c r="C4667" s="1"/>
    </row>
    <row r="4668" spans="3:3" x14ac:dyDescent="0.25">
      <c r="C4668" s="1"/>
    </row>
    <row r="4669" spans="3:3" x14ac:dyDescent="0.25">
      <c r="C4669" s="1"/>
    </row>
    <row r="4670" spans="3:3" x14ac:dyDescent="0.25">
      <c r="C4670" s="1"/>
    </row>
    <row r="4671" spans="3:3" x14ac:dyDescent="0.25">
      <c r="C4671" s="1"/>
    </row>
    <row r="4672" spans="3:3" x14ac:dyDescent="0.25">
      <c r="C4672" s="1"/>
    </row>
    <row r="4673" spans="3:3" x14ac:dyDescent="0.25">
      <c r="C4673" s="1"/>
    </row>
    <row r="4674" spans="3:3" x14ac:dyDescent="0.25">
      <c r="C4674" s="1"/>
    </row>
    <row r="4675" spans="3:3" x14ac:dyDescent="0.25">
      <c r="C4675" s="1"/>
    </row>
    <row r="4676" spans="3:3" x14ac:dyDescent="0.25">
      <c r="C4676" s="1"/>
    </row>
    <row r="4677" spans="3:3" x14ac:dyDescent="0.25">
      <c r="C4677" s="1"/>
    </row>
    <row r="4678" spans="3:3" x14ac:dyDescent="0.25">
      <c r="C4678" s="1"/>
    </row>
    <row r="4679" spans="3:3" x14ac:dyDescent="0.25">
      <c r="C4679" s="1"/>
    </row>
    <row r="4680" spans="3:3" x14ac:dyDescent="0.25">
      <c r="C4680" s="1"/>
    </row>
    <row r="4681" spans="3:3" x14ac:dyDescent="0.25">
      <c r="C4681" s="1"/>
    </row>
    <row r="4682" spans="3:3" x14ac:dyDescent="0.25">
      <c r="C4682" s="1"/>
    </row>
    <row r="4683" spans="3:3" x14ac:dyDescent="0.25">
      <c r="C4683" s="1"/>
    </row>
    <row r="4684" spans="3:3" x14ac:dyDescent="0.25">
      <c r="C4684" s="1"/>
    </row>
    <row r="4685" spans="3:3" x14ac:dyDescent="0.25">
      <c r="C4685" s="1"/>
    </row>
    <row r="4686" spans="3:3" x14ac:dyDescent="0.25">
      <c r="C4686" s="1"/>
    </row>
    <row r="4687" spans="3:3" x14ac:dyDescent="0.25">
      <c r="C4687" s="1"/>
    </row>
    <row r="4688" spans="3:3" x14ac:dyDescent="0.25">
      <c r="C4688" s="1"/>
    </row>
    <row r="4689" spans="3:3" x14ac:dyDescent="0.25">
      <c r="C4689" s="1"/>
    </row>
    <row r="4690" spans="3:3" x14ac:dyDescent="0.25">
      <c r="C4690" s="1"/>
    </row>
    <row r="4691" spans="3:3" x14ac:dyDescent="0.25">
      <c r="C4691" s="1"/>
    </row>
    <row r="4692" spans="3:3" x14ac:dyDescent="0.25">
      <c r="C4692" s="1"/>
    </row>
    <row r="4693" spans="3:3" x14ac:dyDescent="0.25">
      <c r="C4693" s="1"/>
    </row>
    <row r="4694" spans="3:3" x14ac:dyDescent="0.25">
      <c r="C4694" s="1"/>
    </row>
    <row r="4695" spans="3:3" x14ac:dyDescent="0.25">
      <c r="C4695" s="1"/>
    </row>
    <row r="4696" spans="3:3" x14ac:dyDescent="0.25">
      <c r="C4696" s="2"/>
    </row>
    <row r="4697" spans="3:3" x14ac:dyDescent="0.25">
      <c r="C4697" s="1"/>
    </row>
    <row r="4698" spans="3:3" x14ac:dyDescent="0.25">
      <c r="C4698" s="1"/>
    </row>
    <row r="4699" spans="3:3" x14ac:dyDescent="0.25">
      <c r="C4699" s="1"/>
    </row>
    <row r="4700" spans="3:3" x14ac:dyDescent="0.25">
      <c r="C4700" s="1"/>
    </row>
    <row r="4701" spans="3:3" x14ac:dyDescent="0.25">
      <c r="C4701" s="1"/>
    </row>
    <row r="4702" spans="3:3" x14ac:dyDescent="0.25">
      <c r="C4702" s="1"/>
    </row>
    <row r="4703" spans="3:3" x14ac:dyDescent="0.25">
      <c r="C4703" s="1"/>
    </row>
    <row r="4704" spans="3:3" x14ac:dyDescent="0.25">
      <c r="C4704" s="1"/>
    </row>
    <row r="4705" spans="3:3" x14ac:dyDescent="0.25">
      <c r="C4705" s="1"/>
    </row>
    <row r="4706" spans="3:3" x14ac:dyDescent="0.25">
      <c r="C4706" s="1"/>
    </row>
    <row r="4707" spans="3:3" x14ac:dyDescent="0.25">
      <c r="C4707" s="1"/>
    </row>
    <row r="4708" spans="3:3" x14ac:dyDescent="0.25">
      <c r="C4708" s="1"/>
    </row>
    <row r="4709" spans="3:3" x14ac:dyDescent="0.25">
      <c r="C4709" s="1"/>
    </row>
    <row r="4710" spans="3:3" x14ac:dyDescent="0.25">
      <c r="C4710" s="1"/>
    </row>
    <row r="4711" spans="3:3" x14ac:dyDescent="0.25">
      <c r="C4711" s="1"/>
    </row>
    <row r="4712" spans="3:3" x14ac:dyDescent="0.25">
      <c r="C4712" s="1"/>
    </row>
    <row r="4713" spans="3:3" x14ac:dyDescent="0.25">
      <c r="C4713" s="1"/>
    </row>
    <row r="4714" spans="3:3" x14ac:dyDescent="0.25">
      <c r="C4714" s="1"/>
    </row>
    <row r="4715" spans="3:3" x14ac:dyDescent="0.25">
      <c r="C4715" s="1"/>
    </row>
    <row r="4716" spans="3:3" x14ac:dyDescent="0.25">
      <c r="C4716" s="1"/>
    </row>
    <row r="4717" spans="3:3" x14ac:dyDescent="0.25">
      <c r="C4717" s="1"/>
    </row>
    <row r="4718" spans="3:3" x14ac:dyDescent="0.25">
      <c r="C4718" s="1"/>
    </row>
    <row r="4719" spans="3:3" x14ac:dyDescent="0.25">
      <c r="C4719" s="1"/>
    </row>
    <row r="4720" spans="3:3" x14ac:dyDescent="0.25">
      <c r="C4720" s="1"/>
    </row>
    <row r="4721" spans="3:3" x14ac:dyDescent="0.25">
      <c r="C4721" s="1"/>
    </row>
    <row r="4722" spans="3:3" x14ac:dyDescent="0.25">
      <c r="C4722" s="1"/>
    </row>
    <row r="4723" spans="3:3" x14ac:dyDescent="0.25">
      <c r="C4723" s="1"/>
    </row>
    <row r="4724" spans="3:3" x14ac:dyDescent="0.25">
      <c r="C4724" s="1"/>
    </row>
    <row r="4725" spans="3:3" x14ac:dyDescent="0.25">
      <c r="C4725" s="1"/>
    </row>
    <row r="4726" spans="3:3" x14ac:dyDescent="0.25">
      <c r="C4726" s="1"/>
    </row>
    <row r="4727" spans="3:3" x14ac:dyDescent="0.25">
      <c r="C4727" s="1"/>
    </row>
    <row r="4728" spans="3:3" x14ac:dyDescent="0.25">
      <c r="C4728" s="1"/>
    </row>
    <row r="4729" spans="3:3" x14ac:dyDescent="0.25">
      <c r="C4729" s="1"/>
    </row>
    <row r="4730" spans="3:3" x14ac:dyDescent="0.25">
      <c r="C4730" s="1"/>
    </row>
    <row r="4731" spans="3:3" x14ac:dyDescent="0.25">
      <c r="C4731" s="1"/>
    </row>
    <row r="4732" spans="3:3" x14ac:dyDescent="0.25">
      <c r="C4732" s="1"/>
    </row>
    <row r="4733" spans="3:3" x14ac:dyDescent="0.25">
      <c r="C4733" s="1"/>
    </row>
    <row r="4734" spans="3:3" x14ac:dyDescent="0.25">
      <c r="C4734" s="1"/>
    </row>
    <row r="4735" spans="3:3" x14ac:dyDescent="0.25">
      <c r="C4735" s="1"/>
    </row>
    <row r="4736" spans="3:3" x14ac:dyDescent="0.25">
      <c r="C4736" s="1"/>
    </row>
    <row r="4737" spans="3:3" x14ac:dyDescent="0.25">
      <c r="C4737" s="1"/>
    </row>
    <row r="4738" spans="3:3" x14ac:dyDescent="0.25">
      <c r="C4738" s="1"/>
    </row>
    <row r="4739" spans="3:3" x14ac:dyDescent="0.25">
      <c r="C4739" s="1"/>
    </row>
    <row r="4740" spans="3:3" x14ac:dyDescent="0.25">
      <c r="C4740" s="1"/>
    </row>
    <row r="4741" spans="3:3" x14ac:dyDescent="0.25">
      <c r="C4741" s="1"/>
    </row>
    <row r="4742" spans="3:3" x14ac:dyDescent="0.25">
      <c r="C4742" s="1"/>
    </row>
    <row r="4743" spans="3:3" x14ac:dyDescent="0.25">
      <c r="C4743" s="1"/>
    </row>
    <row r="4744" spans="3:3" x14ac:dyDescent="0.25">
      <c r="C4744" s="1"/>
    </row>
    <row r="4745" spans="3:3" x14ac:dyDescent="0.25">
      <c r="C4745" s="1"/>
    </row>
    <row r="4746" spans="3:3" x14ac:dyDescent="0.25">
      <c r="C4746" s="1"/>
    </row>
    <row r="4747" spans="3:3" x14ac:dyDescent="0.25">
      <c r="C4747" s="1"/>
    </row>
    <row r="4748" spans="3:3" x14ac:dyDescent="0.25">
      <c r="C4748" s="1"/>
    </row>
    <row r="4749" spans="3:3" x14ac:dyDescent="0.25">
      <c r="C4749" s="1"/>
    </row>
    <row r="4750" spans="3:3" x14ac:dyDescent="0.25">
      <c r="C4750" s="1"/>
    </row>
    <row r="4751" spans="3:3" x14ac:dyDescent="0.25">
      <c r="C4751" s="1"/>
    </row>
    <row r="4752" spans="3:3" x14ac:dyDescent="0.25">
      <c r="C4752" s="1"/>
    </row>
    <row r="4753" spans="3:3" x14ac:dyDescent="0.25">
      <c r="C4753" s="1"/>
    </row>
    <row r="4754" spans="3:3" x14ac:dyDescent="0.25">
      <c r="C4754" s="1"/>
    </row>
    <row r="4755" spans="3:3" x14ac:dyDescent="0.25">
      <c r="C4755" s="1"/>
    </row>
    <row r="4756" spans="3:3" x14ac:dyDescent="0.25">
      <c r="C4756" s="1"/>
    </row>
    <row r="4757" spans="3:3" x14ac:dyDescent="0.25">
      <c r="C4757" s="1"/>
    </row>
    <row r="4758" spans="3:3" x14ac:dyDescent="0.25">
      <c r="C4758" s="1"/>
    </row>
    <row r="4759" spans="3:3" x14ac:dyDescent="0.25">
      <c r="C4759" s="1"/>
    </row>
    <row r="4760" spans="3:3" x14ac:dyDescent="0.25">
      <c r="C4760" s="1"/>
    </row>
    <row r="4761" spans="3:3" x14ac:dyDescent="0.25">
      <c r="C4761" s="1"/>
    </row>
    <row r="4762" spans="3:3" x14ac:dyDescent="0.25">
      <c r="C4762" s="1"/>
    </row>
    <row r="4763" spans="3:3" x14ac:dyDescent="0.25">
      <c r="C4763" s="1"/>
    </row>
    <row r="4764" spans="3:3" x14ac:dyDescent="0.25">
      <c r="C4764" s="1"/>
    </row>
    <row r="4765" spans="3:3" x14ac:dyDescent="0.25">
      <c r="C4765" s="1"/>
    </row>
    <row r="4766" spans="3:3" x14ac:dyDescent="0.25">
      <c r="C4766" s="1"/>
    </row>
    <row r="4767" spans="3:3" x14ac:dyDescent="0.25">
      <c r="C4767" s="1"/>
    </row>
    <row r="4768" spans="3:3" x14ac:dyDescent="0.25">
      <c r="C4768" s="1"/>
    </row>
    <row r="4769" spans="3:3" x14ac:dyDescent="0.25">
      <c r="C4769" s="1"/>
    </row>
    <row r="4770" spans="3:3" x14ac:dyDescent="0.25">
      <c r="C4770" s="1"/>
    </row>
    <row r="4771" spans="3:3" x14ac:dyDescent="0.25">
      <c r="C4771" s="1"/>
    </row>
    <row r="4772" spans="3:3" x14ac:dyDescent="0.25">
      <c r="C4772" s="1"/>
    </row>
    <row r="4773" spans="3:3" x14ac:dyDescent="0.25">
      <c r="C4773" s="1"/>
    </row>
    <row r="4774" spans="3:3" x14ac:dyDescent="0.25">
      <c r="C4774" s="1"/>
    </row>
    <row r="4775" spans="3:3" x14ac:dyDescent="0.25">
      <c r="C4775" s="1"/>
    </row>
    <row r="4776" spans="3:3" x14ac:dyDescent="0.25">
      <c r="C4776" s="1"/>
    </row>
    <row r="4777" spans="3:3" x14ac:dyDescent="0.25">
      <c r="C4777" s="1"/>
    </row>
    <row r="4778" spans="3:3" x14ac:dyDescent="0.25">
      <c r="C4778" s="1"/>
    </row>
    <row r="4779" spans="3:3" x14ac:dyDescent="0.25">
      <c r="C4779" s="1"/>
    </row>
    <row r="4780" spans="3:3" x14ac:dyDescent="0.25">
      <c r="C4780" s="1"/>
    </row>
    <row r="4781" spans="3:3" x14ac:dyDescent="0.25">
      <c r="C4781" s="1"/>
    </row>
    <row r="4782" spans="3:3" x14ac:dyDescent="0.25">
      <c r="C4782" s="1"/>
    </row>
    <row r="4783" spans="3:3" x14ac:dyDescent="0.25">
      <c r="C4783" s="1"/>
    </row>
    <row r="4784" spans="3:3" x14ac:dyDescent="0.25">
      <c r="C4784" s="1"/>
    </row>
    <row r="4785" spans="3:3" x14ac:dyDescent="0.25">
      <c r="C4785" s="1"/>
    </row>
    <row r="4786" spans="3:3" x14ac:dyDescent="0.25">
      <c r="C4786" s="1"/>
    </row>
    <row r="4787" spans="3:3" x14ac:dyDescent="0.25">
      <c r="C4787" s="1"/>
    </row>
    <row r="4788" spans="3:3" x14ac:dyDescent="0.25">
      <c r="C4788" s="1"/>
    </row>
    <row r="4789" spans="3:3" x14ac:dyDescent="0.25">
      <c r="C4789" s="1"/>
    </row>
    <row r="4790" spans="3:3" x14ac:dyDescent="0.25">
      <c r="C4790" s="1"/>
    </row>
    <row r="4791" spans="3:3" x14ac:dyDescent="0.25">
      <c r="C4791" s="1"/>
    </row>
    <row r="4792" spans="3:3" x14ac:dyDescent="0.25">
      <c r="C4792" s="1"/>
    </row>
    <row r="4793" spans="3:3" x14ac:dyDescent="0.25">
      <c r="C4793" s="1"/>
    </row>
    <row r="4794" spans="3:3" x14ac:dyDescent="0.25">
      <c r="C4794" s="1"/>
    </row>
    <row r="4795" spans="3:3" x14ac:dyDescent="0.25">
      <c r="C4795" s="1"/>
    </row>
    <row r="4796" spans="3:3" x14ac:dyDescent="0.25">
      <c r="C4796" s="1"/>
    </row>
    <row r="4797" spans="3:3" x14ac:dyDescent="0.25">
      <c r="C4797" s="1"/>
    </row>
    <row r="4798" spans="3:3" x14ac:dyDescent="0.25">
      <c r="C4798" s="1"/>
    </row>
    <row r="4799" spans="3:3" x14ac:dyDescent="0.25">
      <c r="C4799" s="1"/>
    </row>
    <row r="4800" spans="3:3" x14ac:dyDescent="0.25">
      <c r="C4800" s="1"/>
    </row>
    <row r="4801" spans="3:3" x14ac:dyDescent="0.25">
      <c r="C4801" s="1"/>
    </row>
    <row r="4802" spans="3:3" x14ac:dyDescent="0.25">
      <c r="C4802" s="1"/>
    </row>
    <row r="4803" spans="3:3" x14ac:dyDescent="0.25">
      <c r="C4803" s="1"/>
    </row>
    <row r="4804" spans="3:3" x14ac:dyDescent="0.25">
      <c r="C4804" s="1"/>
    </row>
    <row r="4805" spans="3:3" x14ac:dyDescent="0.25">
      <c r="C4805" s="1"/>
    </row>
    <row r="4806" spans="3:3" x14ac:dyDescent="0.25">
      <c r="C4806" s="1"/>
    </row>
    <row r="4807" spans="3:3" x14ac:dyDescent="0.25">
      <c r="C4807" s="1"/>
    </row>
    <row r="4808" spans="3:3" x14ac:dyDescent="0.25">
      <c r="C4808" s="1"/>
    </row>
    <row r="4809" spans="3:3" x14ac:dyDescent="0.25">
      <c r="C4809" s="1"/>
    </row>
    <row r="4810" spans="3:3" x14ac:dyDescent="0.25">
      <c r="C4810" s="1"/>
    </row>
    <row r="4811" spans="3:3" x14ac:dyDescent="0.25">
      <c r="C4811" s="1"/>
    </row>
    <row r="4812" spans="3:3" x14ac:dyDescent="0.25">
      <c r="C4812" s="1"/>
    </row>
    <row r="4813" spans="3:3" x14ac:dyDescent="0.25">
      <c r="C4813" s="1"/>
    </row>
    <row r="4814" spans="3:3" x14ac:dyDescent="0.25">
      <c r="C4814" s="1"/>
    </row>
    <row r="4815" spans="3:3" x14ac:dyDescent="0.25">
      <c r="C4815" s="1"/>
    </row>
    <row r="4816" spans="3:3" x14ac:dyDescent="0.25">
      <c r="C4816" s="1"/>
    </row>
    <row r="4817" spans="3:3" x14ac:dyDescent="0.25">
      <c r="C4817" s="1"/>
    </row>
    <row r="4818" spans="3:3" x14ac:dyDescent="0.25">
      <c r="C4818" s="1"/>
    </row>
    <row r="4819" spans="3:3" x14ac:dyDescent="0.25">
      <c r="C4819" s="1"/>
    </row>
    <row r="4820" spans="3:3" x14ac:dyDescent="0.25">
      <c r="C4820" s="1"/>
    </row>
    <row r="4821" spans="3:3" x14ac:dyDescent="0.25">
      <c r="C4821" s="1"/>
    </row>
    <row r="4822" spans="3:3" x14ac:dyDescent="0.25">
      <c r="C4822" s="1"/>
    </row>
    <row r="4823" spans="3:3" x14ac:dyDescent="0.25">
      <c r="C4823" s="1"/>
    </row>
    <row r="4824" spans="3:3" x14ac:dyDescent="0.25">
      <c r="C4824" s="1"/>
    </row>
    <row r="4825" spans="3:3" x14ac:dyDescent="0.25">
      <c r="C4825" s="1"/>
    </row>
    <row r="4826" spans="3:3" x14ac:dyDescent="0.25">
      <c r="C4826" s="1"/>
    </row>
    <row r="4827" spans="3:3" x14ac:dyDescent="0.25">
      <c r="C4827" s="1"/>
    </row>
    <row r="4828" spans="3:3" x14ac:dyDescent="0.25">
      <c r="C4828" s="1"/>
    </row>
    <row r="4829" spans="3:3" x14ac:dyDescent="0.25">
      <c r="C4829" s="1"/>
    </row>
    <row r="4830" spans="3:3" x14ac:dyDescent="0.25">
      <c r="C4830" s="1"/>
    </row>
    <row r="4831" spans="3:3" x14ac:dyDescent="0.25">
      <c r="C4831" s="1"/>
    </row>
    <row r="4832" spans="3:3" x14ac:dyDescent="0.25">
      <c r="C4832" s="1"/>
    </row>
    <row r="4833" spans="3:3" x14ac:dyDescent="0.25">
      <c r="C4833" s="1"/>
    </row>
    <row r="4834" spans="3:3" x14ac:dyDescent="0.25">
      <c r="C4834" s="1"/>
    </row>
    <row r="4835" spans="3:3" x14ac:dyDescent="0.25">
      <c r="C4835" s="1"/>
    </row>
    <row r="4836" spans="3:3" x14ac:dyDescent="0.25">
      <c r="C4836" s="1"/>
    </row>
    <row r="4837" spans="3:3" x14ac:dyDescent="0.25">
      <c r="C4837" s="1"/>
    </row>
    <row r="4838" spans="3:3" x14ac:dyDescent="0.25">
      <c r="C4838" s="1"/>
    </row>
    <row r="4839" spans="3:3" x14ac:dyDescent="0.25">
      <c r="C4839" s="1"/>
    </row>
    <row r="4840" spans="3:3" x14ac:dyDescent="0.25">
      <c r="C4840" s="1"/>
    </row>
    <row r="4841" spans="3:3" x14ac:dyDescent="0.25">
      <c r="C4841" s="1"/>
    </row>
    <row r="4842" spans="3:3" x14ac:dyDescent="0.25">
      <c r="C4842" s="1"/>
    </row>
    <row r="4843" spans="3:3" x14ac:dyDescent="0.25">
      <c r="C4843" s="1"/>
    </row>
    <row r="4844" spans="3:3" x14ac:dyDescent="0.25">
      <c r="C4844" s="1"/>
    </row>
    <row r="4845" spans="3:3" x14ac:dyDescent="0.25">
      <c r="C4845" s="1"/>
    </row>
    <row r="4846" spans="3:3" x14ac:dyDescent="0.25">
      <c r="C4846" s="1"/>
    </row>
    <row r="4847" spans="3:3" x14ac:dyDescent="0.25">
      <c r="C4847" s="1"/>
    </row>
    <row r="4848" spans="3:3" x14ac:dyDescent="0.25">
      <c r="C4848" s="1"/>
    </row>
    <row r="4849" spans="3:3" x14ac:dyDescent="0.25">
      <c r="C4849" s="1"/>
    </row>
    <row r="4850" spans="3:3" x14ac:dyDescent="0.25">
      <c r="C4850" s="1"/>
    </row>
    <row r="4851" spans="3:3" x14ac:dyDescent="0.25">
      <c r="C4851" s="1"/>
    </row>
    <row r="4852" spans="3:3" x14ac:dyDescent="0.25">
      <c r="C4852" s="1"/>
    </row>
    <row r="4853" spans="3:3" x14ac:dyDescent="0.25">
      <c r="C4853" s="1"/>
    </row>
    <row r="4854" spans="3:3" x14ac:dyDescent="0.25">
      <c r="C4854" s="1"/>
    </row>
    <row r="4855" spans="3:3" x14ac:dyDescent="0.25">
      <c r="C4855" s="1"/>
    </row>
    <row r="4856" spans="3:3" x14ac:dyDescent="0.25">
      <c r="C4856" s="1"/>
    </row>
    <row r="4857" spans="3:3" x14ac:dyDescent="0.25">
      <c r="C4857" s="1"/>
    </row>
    <row r="4858" spans="3:3" x14ac:dyDescent="0.25">
      <c r="C4858" s="1"/>
    </row>
    <row r="4859" spans="3:3" x14ac:dyDescent="0.25">
      <c r="C4859" s="1"/>
    </row>
    <row r="4860" spans="3:3" x14ac:dyDescent="0.25">
      <c r="C4860" s="1"/>
    </row>
    <row r="4861" spans="3:3" x14ac:dyDescent="0.25">
      <c r="C4861" s="1"/>
    </row>
    <row r="4862" spans="3:3" x14ac:dyDescent="0.25">
      <c r="C4862" s="1"/>
    </row>
    <row r="4863" spans="3:3" x14ac:dyDescent="0.25">
      <c r="C4863" s="1"/>
    </row>
    <row r="4864" spans="3:3" x14ac:dyDescent="0.25">
      <c r="C4864" s="1"/>
    </row>
    <row r="4865" spans="3:3" x14ac:dyDescent="0.25">
      <c r="C4865" s="1"/>
    </row>
    <row r="4866" spans="3:3" x14ac:dyDescent="0.25">
      <c r="C4866" s="1"/>
    </row>
    <row r="4867" spans="3:3" x14ac:dyDescent="0.25">
      <c r="C4867" s="1"/>
    </row>
    <row r="4868" spans="3:3" x14ac:dyDescent="0.25">
      <c r="C4868" s="1"/>
    </row>
    <row r="4869" spans="3:3" x14ac:dyDescent="0.25">
      <c r="C4869" s="1"/>
    </row>
    <row r="4870" spans="3:3" x14ac:dyDescent="0.25">
      <c r="C4870" s="1"/>
    </row>
    <row r="4871" spans="3:3" x14ac:dyDescent="0.25">
      <c r="C4871" s="1"/>
    </row>
    <row r="4872" spans="3:3" x14ac:dyDescent="0.25">
      <c r="C4872" s="1"/>
    </row>
    <row r="4873" spans="3:3" x14ac:dyDescent="0.25">
      <c r="C4873" s="1"/>
    </row>
    <row r="4874" spans="3:3" x14ac:dyDescent="0.25">
      <c r="C4874" s="1"/>
    </row>
    <row r="4875" spans="3:3" x14ac:dyDescent="0.25">
      <c r="C4875" s="1"/>
    </row>
    <row r="4876" spans="3:3" x14ac:dyDescent="0.25">
      <c r="C4876" s="1"/>
    </row>
    <row r="4877" spans="3:3" x14ac:dyDescent="0.25">
      <c r="C4877" s="1"/>
    </row>
    <row r="4878" spans="3:3" x14ac:dyDescent="0.25">
      <c r="C4878" s="1"/>
    </row>
    <row r="4879" spans="3:3" x14ac:dyDescent="0.25">
      <c r="C4879" s="1"/>
    </row>
    <row r="4880" spans="3:3" x14ac:dyDescent="0.25">
      <c r="C4880" s="1"/>
    </row>
    <row r="4881" spans="3:3" x14ac:dyDescent="0.25">
      <c r="C4881" s="1"/>
    </row>
    <row r="4882" spans="3:3" x14ac:dyDescent="0.25">
      <c r="C4882" s="1"/>
    </row>
    <row r="4883" spans="3:3" x14ac:dyDescent="0.25">
      <c r="C4883" s="1"/>
    </row>
    <row r="4884" spans="3:3" x14ac:dyDescent="0.25">
      <c r="C4884" s="2"/>
    </row>
    <row r="4885" spans="3:3" x14ac:dyDescent="0.25">
      <c r="C4885" s="1"/>
    </row>
    <row r="4886" spans="3:3" x14ac:dyDescent="0.25">
      <c r="C4886" s="1"/>
    </row>
    <row r="4887" spans="3:3" x14ac:dyDescent="0.25">
      <c r="C4887" s="1"/>
    </row>
    <row r="4888" spans="3:3" x14ac:dyDescent="0.25">
      <c r="C4888" s="1"/>
    </row>
    <row r="4889" spans="3:3" x14ac:dyDescent="0.25">
      <c r="C4889" s="1"/>
    </row>
    <row r="4890" spans="3:3" x14ac:dyDescent="0.25">
      <c r="C4890" s="1"/>
    </row>
    <row r="4891" spans="3:3" x14ac:dyDescent="0.25">
      <c r="C4891" s="1"/>
    </row>
    <row r="4892" spans="3:3" x14ac:dyDescent="0.25">
      <c r="C4892" s="1"/>
    </row>
    <row r="4893" spans="3:3" x14ac:dyDescent="0.25">
      <c r="C4893" s="1"/>
    </row>
    <row r="4894" spans="3:3" x14ac:dyDescent="0.25">
      <c r="C4894" s="1"/>
    </row>
    <row r="4895" spans="3:3" x14ac:dyDescent="0.25">
      <c r="C4895" s="1"/>
    </row>
    <row r="4896" spans="3:3" x14ac:dyDescent="0.25">
      <c r="C4896" s="1"/>
    </row>
    <row r="4897" spans="3:3" x14ac:dyDescent="0.25">
      <c r="C4897" s="1"/>
    </row>
    <row r="4898" spans="3:3" x14ac:dyDescent="0.25">
      <c r="C4898" s="1"/>
    </row>
    <row r="4899" spans="3:3" x14ac:dyDescent="0.25">
      <c r="C4899" s="1"/>
    </row>
    <row r="4900" spans="3:3" x14ac:dyDescent="0.25">
      <c r="C4900" s="1"/>
    </row>
    <row r="4901" spans="3:3" x14ac:dyDescent="0.25">
      <c r="C4901" s="1"/>
    </row>
    <row r="4902" spans="3:3" x14ac:dyDescent="0.25">
      <c r="C4902" s="1"/>
    </row>
    <row r="4903" spans="3:3" x14ac:dyDescent="0.25">
      <c r="C4903" s="1"/>
    </row>
    <row r="4904" spans="3:3" x14ac:dyDescent="0.25">
      <c r="C4904" s="1"/>
    </row>
    <row r="4905" spans="3:3" x14ac:dyDescent="0.25">
      <c r="C4905" s="1"/>
    </row>
    <row r="4906" spans="3:3" x14ac:dyDescent="0.25">
      <c r="C4906" s="1"/>
    </row>
    <row r="4907" spans="3:3" x14ac:dyDescent="0.25">
      <c r="C4907" s="1"/>
    </row>
    <row r="4908" spans="3:3" x14ac:dyDescent="0.25">
      <c r="C4908" s="1"/>
    </row>
    <row r="4909" spans="3:3" x14ac:dyDescent="0.25">
      <c r="C4909" s="1"/>
    </row>
    <row r="4910" spans="3:3" x14ac:dyDescent="0.25">
      <c r="C4910" s="1"/>
    </row>
    <row r="4911" spans="3:3" x14ac:dyDescent="0.25">
      <c r="C4911" s="1"/>
    </row>
    <row r="4912" spans="3:3" x14ac:dyDescent="0.25">
      <c r="C4912" s="1"/>
    </row>
    <row r="4913" spans="3:3" x14ac:dyDescent="0.25">
      <c r="C4913" s="1"/>
    </row>
    <row r="4914" spans="3:3" x14ac:dyDescent="0.25">
      <c r="C4914" s="1"/>
    </row>
    <row r="4915" spans="3:3" x14ac:dyDescent="0.25">
      <c r="C4915" s="1"/>
    </row>
    <row r="4916" spans="3:3" x14ac:dyDescent="0.25">
      <c r="C4916" s="1"/>
    </row>
    <row r="4917" spans="3:3" x14ac:dyDescent="0.25">
      <c r="C4917" s="1"/>
    </row>
    <row r="4918" spans="3:3" x14ac:dyDescent="0.25">
      <c r="C4918" s="1"/>
    </row>
    <row r="4919" spans="3:3" x14ac:dyDescent="0.25">
      <c r="C4919" s="1"/>
    </row>
    <row r="4920" spans="3:3" x14ac:dyDescent="0.25">
      <c r="C4920" s="1"/>
    </row>
    <row r="4921" spans="3:3" x14ac:dyDescent="0.25">
      <c r="C4921" s="1"/>
    </row>
    <row r="4922" spans="3:3" x14ac:dyDescent="0.25">
      <c r="C4922" s="1"/>
    </row>
    <row r="4923" spans="3:3" x14ac:dyDescent="0.25">
      <c r="C4923" s="1"/>
    </row>
    <row r="4924" spans="3:3" x14ac:dyDescent="0.25">
      <c r="C4924" s="1"/>
    </row>
    <row r="4925" spans="3:3" x14ac:dyDescent="0.25">
      <c r="C4925" s="1"/>
    </row>
    <row r="4926" spans="3:3" x14ac:dyDescent="0.25">
      <c r="C4926" s="1"/>
    </row>
    <row r="4927" spans="3:3" x14ac:dyDescent="0.25">
      <c r="C4927" s="1"/>
    </row>
    <row r="4928" spans="3:3" x14ac:dyDescent="0.25">
      <c r="C4928" s="1"/>
    </row>
    <row r="4929" spans="3:3" x14ac:dyDescent="0.25">
      <c r="C4929" s="1"/>
    </row>
    <row r="4930" spans="3:3" x14ac:dyDescent="0.25">
      <c r="C4930" s="1"/>
    </row>
    <row r="4931" spans="3:3" x14ac:dyDescent="0.25">
      <c r="C4931" s="1"/>
    </row>
    <row r="4932" spans="3:3" x14ac:dyDescent="0.25">
      <c r="C4932" s="1"/>
    </row>
    <row r="4933" spans="3:3" x14ac:dyDescent="0.25">
      <c r="C4933" s="1"/>
    </row>
    <row r="4934" spans="3:3" x14ac:dyDescent="0.25">
      <c r="C4934" s="1"/>
    </row>
    <row r="4935" spans="3:3" x14ac:dyDescent="0.25">
      <c r="C4935" s="1"/>
    </row>
    <row r="4936" spans="3:3" x14ac:dyDescent="0.25">
      <c r="C4936" s="1"/>
    </row>
    <row r="4937" spans="3:3" x14ac:dyDescent="0.25">
      <c r="C4937" s="1"/>
    </row>
    <row r="4938" spans="3:3" x14ac:dyDescent="0.25">
      <c r="C4938" s="1"/>
    </row>
    <row r="4939" spans="3:3" x14ac:dyDescent="0.25">
      <c r="C4939" s="1"/>
    </row>
    <row r="4940" spans="3:3" x14ac:dyDescent="0.25">
      <c r="C4940" s="1"/>
    </row>
    <row r="4941" spans="3:3" x14ac:dyDescent="0.25">
      <c r="C4941" s="1"/>
    </row>
    <row r="4942" spans="3:3" x14ac:dyDescent="0.25">
      <c r="C4942" s="1"/>
    </row>
    <row r="4943" spans="3:3" x14ac:dyDescent="0.25">
      <c r="C4943" s="1"/>
    </row>
    <row r="4944" spans="3:3" x14ac:dyDescent="0.25">
      <c r="C4944" s="1"/>
    </row>
    <row r="4945" spans="3:3" x14ac:dyDescent="0.25">
      <c r="C4945" s="1"/>
    </row>
    <row r="4946" spans="3:3" x14ac:dyDescent="0.25">
      <c r="C4946" s="1"/>
    </row>
    <row r="4947" spans="3:3" x14ac:dyDescent="0.25">
      <c r="C4947" s="1"/>
    </row>
    <row r="4948" spans="3:3" x14ac:dyDescent="0.25">
      <c r="C4948" s="1"/>
    </row>
    <row r="4949" spans="3:3" x14ac:dyDescent="0.25">
      <c r="C4949" s="1"/>
    </row>
    <row r="4950" spans="3:3" x14ac:dyDescent="0.25">
      <c r="C4950" s="1"/>
    </row>
    <row r="4951" spans="3:3" x14ac:dyDescent="0.25">
      <c r="C4951" s="1"/>
    </row>
    <row r="4952" spans="3:3" x14ac:dyDescent="0.25">
      <c r="C4952" s="1"/>
    </row>
    <row r="4953" spans="3:3" x14ac:dyDescent="0.25">
      <c r="C4953" s="1"/>
    </row>
    <row r="4954" spans="3:3" x14ac:dyDescent="0.25">
      <c r="C4954" s="1"/>
    </row>
    <row r="4955" spans="3:3" x14ac:dyDescent="0.25">
      <c r="C4955" s="1"/>
    </row>
    <row r="4956" spans="3:3" x14ac:dyDescent="0.25">
      <c r="C4956" s="1"/>
    </row>
    <row r="4957" spans="3:3" x14ac:dyDescent="0.25">
      <c r="C4957" s="1"/>
    </row>
    <row r="4958" spans="3:3" x14ac:dyDescent="0.25">
      <c r="C4958" s="1"/>
    </row>
    <row r="4959" spans="3:3" x14ac:dyDescent="0.25">
      <c r="C4959" s="1"/>
    </row>
    <row r="4960" spans="3:3" x14ac:dyDescent="0.25">
      <c r="C4960" s="1"/>
    </row>
    <row r="4961" spans="3:3" x14ac:dyDescent="0.25">
      <c r="C4961" s="1"/>
    </row>
    <row r="4962" spans="3:3" x14ac:dyDescent="0.25">
      <c r="C4962" s="1"/>
    </row>
    <row r="4963" spans="3:3" x14ac:dyDescent="0.25">
      <c r="C4963" s="1"/>
    </row>
    <row r="4964" spans="3:3" x14ac:dyDescent="0.25">
      <c r="C4964" s="1"/>
    </row>
    <row r="4965" spans="3:3" x14ac:dyDescent="0.25">
      <c r="C4965" s="1"/>
    </row>
    <row r="4966" spans="3:3" x14ac:dyDescent="0.25">
      <c r="C4966" s="1"/>
    </row>
    <row r="4967" spans="3:3" x14ac:dyDescent="0.25">
      <c r="C4967" s="1"/>
    </row>
    <row r="4968" spans="3:3" x14ac:dyDescent="0.25">
      <c r="C4968" s="1"/>
    </row>
    <row r="4969" spans="3:3" x14ac:dyDescent="0.25">
      <c r="C4969" s="1"/>
    </row>
    <row r="4970" spans="3:3" x14ac:dyDescent="0.25">
      <c r="C4970" s="1"/>
    </row>
    <row r="4971" spans="3:3" x14ac:dyDescent="0.25">
      <c r="C4971" s="1"/>
    </row>
    <row r="4972" spans="3:3" x14ac:dyDescent="0.25">
      <c r="C4972" s="1"/>
    </row>
    <row r="4973" spans="3:3" x14ac:dyDescent="0.25">
      <c r="C4973" s="1"/>
    </row>
    <row r="4974" spans="3:3" x14ac:dyDescent="0.25">
      <c r="C4974" s="1"/>
    </row>
    <row r="4975" spans="3:3" x14ac:dyDescent="0.25">
      <c r="C4975" s="1"/>
    </row>
    <row r="4976" spans="3:3" x14ac:dyDescent="0.25">
      <c r="C4976" s="1"/>
    </row>
    <row r="4977" spans="3:3" x14ac:dyDescent="0.25">
      <c r="C4977" s="1"/>
    </row>
    <row r="4978" spans="3:3" x14ac:dyDescent="0.25">
      <c r="C4978" s="1"/>
    </row>
    <row r="4979" spans="3:3" x14ac:dyDescent="0.25">
      <c r="C4979" s="1"/>
    </row>
    <row r="4980" spans="3:3" x14ac:dyDescent="0.25">
      <c r="C4980" s="1"/>
    </row>
    <row r="4981" spans="3:3" x14ac:dyDescent="0.25">
      <c r="C4981" s="1"/>
    </row>
    <row r="4982" spans="3:3" x14ac:dyDescent="0.25">
      <c r="C4982" s="1"/>
    </row>
    <row r="4983" spans="3:3" x14ac:dyDescent="0.25">
      <c r="C4983" s="1"/>
    </row>
    <row r="4984" spans="3:3" x14ac:dyDescent="0.25">
      <c r="C4984" s="1"/>
    </row>
    <row r="4985" spans="3:3" x14ac:dyDescent="0.25">
      <c r="C4985" s="1"/>
    </row>
    <row r="4986" spans="3:3" x14ac:dyDescent="0.25">
      <c r="C4986" s="1"/>
    </row>
    <row r="4987" spans="3:3" x14ac:dyDescent="0.25">
      <c r="C4987" s="1"/>
    </row>
    <row r="4988" spans="3:3" x14ac:dyDescent="0.25">
      <c r="C4988" s="1"/>
    </row>
    <row r="4989" spans="3:3" x14ac:dyDescent="0.25">
      <c r="C4989" s="1"/>
    </row>
    <row r="4990" spans="3:3" x14ac:dyDescent="0.25">
      <c r="C4990" s="1"/>
    </row>
    <row r="4991" spans="3:3" x14ac:dyDescent="0.25">
      <c r="C4991" s="1"/>
    </row>
    <row r="4992" spans="3:3" x14ac:dyDescent="0.25">
      <c r="C4992" s="1"/>
    </row>
    <row r="4993" spans="3:3" x14ac:dyDescent="0.25">
      <c r="C4993" s="1"/>
    </row>
    <row r="4994" spans="3:3" x14ac:dyDescent="0.25">
      <c r="C4994" s="1"/>
    </row>
    <row r="4995" spans="3:3" x14ac:dyDescent="0.25">
      <c r="C4995" s="1"/>
    </row>
    <row r="4996" spans="3:3" x14ac:dyDescent="0.25">
      <c r="C4996" s="1"/>
    </row>
    <row r="4997" spans="3:3" x14ac:dyDescent="0.25">
      <c r="C4997" s="1"/>
    </row>
    <row r="4998" spans="3:3" x14ac:dyDescent="0.25">
      <c r="C4998" s="1"/>
    </row>
    <row r="4999" spans="3:3" x14ac:dyDescent="0.25">
      <c r="C4999" s="1"/>
    </row>
    <row r="5000" spans="3:3" x14ac:dyDescent="0.25">
      <c r="C5000" s="1"/>
    </row>
    <row r="5001" spans="3:3" x14ac:dyDescent="0.25">
      <c r="C5001" s="1"/>
    </row>
    <row r="5002" spans="3:3" x14ac:dyDescent="0.25">
      <c r="C5002" s="1"/>
    </row>
    <row r="5003" spans="3:3" x14ac:dyDescent="0.25">
      <c r="C5003" s="1"/>
    </row>
    <row r="5004" spans="3:3" x14ac:dyDescent="0.25">
      <c r="C5004" s="1"/>
    </row>
    <row r="5005" spans="3:3" x14ac:dyDescent="0.25">
      <c r="C5005" s="1"/>
    </row>
    <row r="5006" spans="3:3" x14ac:dyDescent="0.25">
      <c r="C5006" s="1"/>
    </row>
    <row r="5007" spans="3:3" x14ac:dyDescent="0.25">
      <c r="C5007" s="1"/>
    </row>
    <row r="5008" spans="3:3" x14ac:dyDescent="0.25">
      <c r="C5008" s="1"/>
    </row>
    <row r="5009" spans="3:3" x14ac:dyDescent="0.25">
      <c r="C5009" s="1"/>
    </row>
    <row r="5010" spans="3:3" x14ac:dyDescent="0.25">
      <c r="C5010" s="1"/>
    </row>
    <row r="5011" spans="3:3" x14ac:dyDescent="0.25">
      <c r="C5011" s="1"/>
    </row>
    <row r="5012" spans="3:3" x14ac:dyDescent="0.25">
      <c r="C5012" s="1"/>
    </row>
    <row r="5013" spans="3:3" x14ac:dyDescent="0.25">
      <c r="C5013" s="1"/>
    </row>
    <row r="5014" spans="3:3" x14ac:dyDescent="0.25">
      <c r="C5014" s="1"/>
    </row>
    <row r="5015" spans="3:3" x14ac:dyDescent="0.25">
      <c r="C5015" s="1"/>
    </row>
    <row r="5016" spans="3:3" x14ac:dyDescent="0.25">
      <c r="C5016" s="1"/>
    </row>
    <row r="5017" spans="3:3" x14ac:dyDescent="0.25">
      <c r="C5017" s="1"/>
    </row>
    <row r="5018" spans="3:3" x14ac:dyDescent="0.25">
      <c r="C5018" s="1"/>
    </row>
    <row r="5019" spans="3:3" x14ac:dyDescent="0.25">
      <c r="C5019" s="1"/>
    </row>
    <row r="5020" spans="3:3" x14ac:dyDescent="0.25">
      <c r="C5020" s="1"/>
    </row>
    <row r="5021" spans="3:3" x14ac:dyDescent="0.25">
      <c r="C5021" s="1"/>
    </row>
    <row r="5022" spans="3:3" x14ac:dyDescent="0.25">
      <c r="C5022" s="1"/>
    </row>
    <row r="5023" spans="3:3" x14ac:dyDescent="0.25">
      <c r="C5023" s="1"/>
    </row>
    <row r="5024" spans="3:3" x14ac:dyDescent="0.25">
      <c r="C5024" s="1"/>
    </row>
    <row r="5025" spans="3:3" x14ac:dyDescent="0.25">
      <c r="C5025" s="1"/>
    </row>
    <row r="5026" spans="3:3" x14ac:dyDescent="0.25">
      <c r="C5026" s="1"/>
    </row>
    <row r="5027" spans="3:3" x14ac:dyDescent="0.25">
      <c r="C5027" s="1"/>
    </row>
    <row r="5028" spans="3:3" x14ac:dyDescent="0.25">
      <c r="C5028" s="1"/>
    </row>
    <row r="5029" spans="3:3" x14ac:dyDescent="0.25">
      <c r="C5029" s="1"/>
    </row>
    <row r="5030" spans="3:3" x14ac:dyDescent="0.25">
      <c r="C5030" s="1"/>
    </row>
    <row r="5031" spans="3:3" x14ac:dyDescent="0.25">
      <c r="C5031" s="1"/>
    </row>
    <row r="5032" spans="3:3" x14ac:dyDescent="0.25">
      <c r="C5032" s="1"/>
    </row>
    <row r="5033" spans="3:3" x14ac:dyDescent="0.25">
      <c r="C5033" s="1"/>
    </row>
    <row r="5034" spans="3:3" x14ac:dyDescent="0.25">
      <c r="C5034" s="1"/>
    </row>
    <row r="5035" spans="3:3" x14ac:dyDescent="0.25">
      <c r="C5035" s="1"/>
    </row>
    <row r="5036" spans="3:3" x14ac:dyDescent="0.25">
      <c r="C5036" s="1"/>
    </row>
    <row r="5037" spans="3:3" x14ac:dyDescent="0.25">
      <c r="C5037" s="1"/>
    </row>
    <row r="5038" spans="3:3" x14ac:dyDescent="0.25">
      <c r="C5038" s="1"/>
    </row>
    <row r="5039" spans="3:3" x14ac:dyDescent="0.25">
      <c r="C5039" s="1"/>
    </row>
    <row r="5040" spans="3:3" x14ac:dyDescent="0.25">
      <c r="C5040" s="1"/>
    </row>
    <row r="5041" spans="3:3" x14ac:dyDescent="0.25">
      <c r="C5041" s="1"/>
    </row>
    <row r="5042" spans="3:3" x14ac:dyDescent="0.25">
      <c r="C5042" s="1"/>
    </row>
    <row r="5043" spans="3:3" x14ac:dyDescent="0.25">
      <c r="C5043" s="1"/>
    </row>
    <row r="5044" spans="3:3" x14ac:dyDescent="0.25">
      <c r="C5044" s="1"/>
    </row>
    <row r="5045" spans="3:3" x14ac:dyDescent="0.25">
      <c r="C5045" s="1"/>
    </row>
    <row r="5046" spans="3:3" x14ac:dyDescent="0.25">
      <c r="C5046" s="1"/>
    </row>
    <row r="5047" spans="3:3" x14ac:dyDescent="0.25">
      <c r="C5047" s="1"/>
    </row>
    <row r="5048" spans="3:3" x14ac:dyDescent="0.25">
      <c r="C5048" s="1"/>
    </row>
    <row r="5049" spans="3:3" x14ac:dyDescent="0.25">
      <c r="C5049" s="1"/>
    </row>
    <row r="5050" spans="3:3" x14ac:dyDescent="0.25">
      <c r="C5050" s="1"/>
    </row>
    <row r="5051" spans="3:3" x14ac:dyDescent="0.25">
      <c r="C5051" s="1"/>
    </row>
    <row r="5052" spans="3:3" x14ac:dyDescent="0.25">
      <c r="C5052" s="1"/>
    </row>
    <row r="5053" spans="3:3" x14ac:dyDescent="0.25">
      <c r="C5053" s="1"/>
    </row>
    <row r="5054" spans="3:3" x14ac:dyDescent="0.25">
      <c r="C5054" s="1"/>
    </row>
    <row r="5055" spans="3:3" x14ac:dyDescent="0.25">
      <c r="C5055" s="1"/>
    </row>
    <row r="5056" spans="3:3" x14ac:dyDescent="0.25">
      <c r="C5056" s="1"/>
    </row>
    <row r="5057" spans="3:3" x14ac:dyDescent="0.25">
      <c r="C5057" s="1"/>
    </row>
    <row r="5058" spans="3:3" x14ac:dyDescent="0.25">
      <c r="C5058" s="1"/>
    </row>
    <row r="5059" spans="3:3" x14ac:dyDescent="0.25">
      <c r="C5059" s="1"/>
    </row>
    <row r="5060" spans="3:3" x14ac:dyDescent="0.25">
      <c r="C5060" s="1"/>
    </row>
    <row r="5061" spans="3:3" x14ac:dyDescent="0.25">
      <c r="C5061" s="1"/>
    </row>
    <row r="5062" spans="3:3" x14ac:dyDescent="0.25">
      <c r="C5062" s="1"/>
    </row>
    <row r="5063" spans="3:3" x14ac:dyDescent="0.25">
      <c r="C5063" s="1"/>
    </row>
    <row r="5064" spans="3:3" x14ac:dyDescent="0.25">
      <c r="C5064" s="1"/>
    </row>
    <row r="5065" spans="3:3" x14ac:dyDescent="0.25">
      <c r="C5065" s="1"/>
    </row>
    <row r="5066" spans="3:3" x14ac:dyDescent="0.25">
      <c r="C5066" s="1"/>
    </row>
    <row r="5067" spans="3:3" x14ac:dyDescent="0.25">
      <c r="C5067" s="1"/>
    </row>
    <row r="5068" spans="3:3" x14ac:dyDescent="0.25">
      <c r="C5068" s="1"/>
    </row>
    <row r="5069" spans="3:3" x14ac:dyDescent="0.25">
      <c r="C5069" s="1"/>
    </row>
    <row r="5070" spans="3:3" x14ac:dyDescent="0.25">
      <c r="C5070" s="1"/>
    </row>
    <row r="5071" spans="3:3" x14ac:dyDescent="0.25">
      <c r="C5071" s="1"/>
    </row>
    <row r="5072" spans="3:3" x14ac:dyDescent="0.25">
      <c r="C5072" s="1"/>
    </row>
    <row r="5073" spans="3:3" x14ac:dyDescent="0.25">
      <c r="C5073" s="1"/>
    </row>
    <row r="5074" spans="3:3" x14ac:dyDescent="0.25">
      <c r="C5074" s="1"/>
    </row>
    <row r="5075" spans="3:3" x14ac:dyDescent="0.25">
      <c r="C5075" s="1"/>
    </row>
    <row r="5076" spans="3:3" x14ac:dyDescent="0.25">
      <c r="C5076" s="1"/>
    </row>
    <row r="5077" spans="3:3" x14ac:dyDescent="0.25">
      <c r="C5077" s="1"/>
    </row>
    <row r="5078" spans="3:3" x14ac:dyDescent="0.25">
      <c r="C5078" s="1"/>
    </row>
    <row r="5079" spans="3:3" x14ac:dyDescent="0.25">
      <c r="C5079" s="1"/>
    </row>
    <row r="5080" spans="3:3" x14ac:dyDescent="0.25">
      <c r="C5080" s="1"/>
    </row>
    <row r="5081" spans="3:3" x14ac:dyDescent="0.25">
      <c r="C5081" s="1"/>
    </row>
    <row r="5082" spans="3:3" x14ac:dyDescent="0.25">
      <c r="C5082" s="1"/>
    </row>
    <row r="5083" spans="3:3" x14ac:dyDescent="0.25">
      <c r="C5083" s="1"/>
    </row>
    <row r="5084" spans="3:3" x14ac:dyDescent="0.25">
      <c r="C5084" s="1"/>
    </row>
    <row r="5085" spans="3:3" x14ac:dyDescent="0.25">
      <c r="C5085" s="1"/>
    </row>
    <row r="5086" spans="3:3" x14ac:dyDescent="0.25">
      <c r="C5086" s="1"/>
    </row>
    <row r="5087" spans="3:3" x14ac:dyDescent="0.25">
      <c r="C5087" s="1"/>
    </row>
    <row r="5088" spans="3:3" x14ac:dyDescent="0.25">
      <c r="C5088" s="1"/>
    </row>
    <row r="5089" spans="3:3" x14ac:dyDescent="0.25">
      <c r="C5089" s="1"/>
    </row>
    <row r="5090" spans="3:3" x14ac:dyDescent="0.25">
      <c r="C5090" s="1"/>
    </row>
    <row r="5091" spans="3:3" x14ac:dyDescent="0.25">
      <c r="C5091" s="1"/>
    </row>
    <row r="5092" spans="3:3" x14ac:dyDescent="0.25">
      <c r="C5092" s="1"/>
    </row>
    <row r="5093" spans="3:3" x14ac:dyDescent="0.25">
      <c r="C5093" s="1"/>
    </row>
    <row r="5094" spans="3:3" x14ac:dyDescent="0.25">
      <c r="C5094" s="1"/>
    </row>
    <row r="5095" spans="3:3" x14ac:dyDescent="0.25">
      <c r="C5095" s="1"/>
    </row>
    <row r="5096" spans="3:3" x14ac:dyDescent="0.25">
      <c r="C5096" s="1"/>
    </row>
    <row r="5097" spans="3:3" x14ac:dyDescent="0.25">
      <c r="C5097" s="1"/>
    </row>
    <row r="5098" spans="3:3" x14ac:dyDescent="0.25">
      <c r="C5098" s="1"/>
    </row>
    <row r="5099" spans="3:3" x14ac:dyDescent="0.25">
      <c r="C5099" s="1"/>
    </row>
    <row r="5100" spans="3:3" x14ac:dyDescent="0.25">
      <c r="C5100" s="1"/>
    </row>
    <row r="5101" spans="3:3" x14ac:dyDescent="0.25">
      <c r="C5101" s="1"/>
    </row>
    <row r="5102" spans="3:3" x14ac:dyDescent="0.25">
      <c r="C5102" s="1"/>
    </row>
    <row r="5103" spans="3:3" x14ac:dyDescent="0.25">
      <c r="C5103" s="1"/>
    </row>
    <row r="5104" spans="3:3" x14ac:dyDescent="0.25">
      <c r="C5104" s="1"/>
    </row>
    <row r="5105" spans="3:3" x14ac:dyDescent="0.25">
      <c r="C5105" s="1"/>
    </row>
    <row r="5106" spans="3:3" x14ac:dyDescent="0.25">
      <c r="C5106" s="1"/>
    </row>
    <row r="5107" spans="3:3" x14ac:dyDescent="0.25">
      <c r="C5107" s="1"/>
    </row>
    <row r="5108" spans="3:3" x14ac:dyDescent="0.25">
      <c r="C5108" s="1"/>
    </row>
    <row r="5109" spans="3:3" x14ac:dyDescent="0.25">
      <c r="C5109" s="1"/>
    </row>
    <row r="5110" spans="3:3" x14ac:dyDescent="0.25">
      <c r="C5110" s="1"/>
    </row>
    <row r="5111" spans="3:3" x14ac:dyDescent="0.25">
      <c r="C5111" s="1"/>
    </row>
    <row r="5112" spans="3:3" x14ac:dyDescent="0.25">
      <c r="C5112" s="1"/>
    </row>
    <row r="5113" spans="3:3" x14ac:dyDescent="0.25">
      <c r="C5113" s="1"/>
    </row>
    <row r="5114" spans="3:3" x14ac:dyDescent="0.25">
      <c r="C5114" s="1"/>
    </row>
    <row r="5115" spans="3:3" x14ac:dyDescent="0.25">
      <c r="C5115" s="1"/>
    </row>
    <row r="5116" spans="3:3" x14ac:dyDescent="0.25">
      <c r="C5116" s="1"/>
    </row>
    <row r="5117" spans="3:3" x14ac:dyDescent="0.25">
      <c r="C5117" s="1"/>
    </row>
    <row r="5118" spans="3:3" x14ac:dyDescent="0.25">
      <c r="C5118" s="1"/>
    </row>
    <row r="5119" spans="3:3" x14ac:dyDescent="0.25">
      <c r="C5119" s="1"/>
    </row>
    <row r="5120" spans="3:3" x14ac:dyDescent="0.25">
      <c r="C5120" s="1"/>
    </row>
    <row r="5121" spans="3:3" x14ac:dyDescent="0.25">
      <c r="C5121" s="1"/>
    </row>
    <row r="5122" spans="3:3" x14ac:dyDescent="0.25">
      <c r="C5122" s="1"/>
    </row>
    <row r="5123" spans="3:3" x14ac:dyDescent="0.25">
      <c r="C5123" s="1"/>
    </row>
    <row r="5124" spans="3:3" x14ac:dyDescent="0.25">
      <c r="C5124" s="1"/>
    </row>
    <row r="5125" spans="3:3" x14ac:dyDescent="0.25">
      <c r="C5125" s="1"/>
    </row>
    <row r="5126" spans="3:3" x14ac:dyDescent="0.25">
      <c r="C5126" s="1"/>
    </row>
    <row r="5127" spans="3:3" x14ac:dyDescent="0.25">
      <c r="C5127" s="1"/>
    </row>
    <row r="5128" spans="3:3" x14ac:dyDescent="0.25">
      <c r="C5128" s="1"/>
    </row>
    <row r="5129" spans="3:3" x14ac:dyDescent="0.25">
      <c r="C5129" s="1"/>
    </row>
    <row r="5130" spans="3:3" x14ac:dyDescent="0.25">
      <c r="C5130" s="1"/>
    </row>
    <row r="5131" spans="3:3" x14ac:dyDescent="0.25">
      <c r="C5131" s="1"/>
    </row>
    <row r="5132" spans="3:3" x14ac:dyDescent="0.25">
      <c r="C5132" s="1"/>
    </row>
    <row r="5133" spans="3:3" x14ac:dyDescent="0.25">
      <c r="C5133" s="1"/>
    </row>
    <row r="5134" spans="3:3" x14ac:dyDescent="0.25">
      <c r="C5134" s="1"/>
    </row>
    <row r="5135" spans="3:3" x14ac:dyDescent="0.25">
      <c r="C5135" s="1"/>
    </row>
    <row r="5136" spans="3:3" x14ac:dyDescent="0.25">
      <c r="C5136" s="1"/>
    </row>
    <row r="5137" spans="3:3" x14ac:dyDescent="0.25">
      <c r="C5137" s="1"/>
    </row>
    <row r="5138" spans="3:3" x14ac:dyDescent="0.25">
      <c r="C5138" s="1"/>
    </row>
    <row r="5139" spans="3:3" x14ac:dyDescent="0.25">
      <c r="C5139" s="1"/>
    </row>
    <row r="5140" spans="3:3" x14ac:dyDescent="0.25">
      <c r="C5140" s="1"/>
    </row>
    <row r="5141" spans="3:3" x14ac:dyDescent="0.25">
      <c r="C5141" s="1"/>
    </row>
    <row r="5142" spans="3:3" x14ac:dyDescent="0.25">
      <c r="C5142" s="1"/>
    </row>
    <row r="5143" spans="3:3" x14ac:dyDescent="0.25">
      <c r="C5143" s="1"/>
    </row>
    <row r="5144" spans="3:3" x14ac:dyDescent="0.25">
      <c r="C5144" s="1"/>
    </row>
    <row r="5145" spans="3:3" x14ac:dyDescent="0.25">
      <c r="C5145" s="1"/>
    </row>
    <row r="5146" spans="3:3" x14ac:dyDescent="0.25">
      <c r="C5146" s="1"/>
    </row>
    <row r="5147" spans="3:3" x14ac:dyDescent="0.25">
      <c r="C5147" s="1"/>
    </row>
    <row r="5148" spans="3:3" x14ac:dyDescent="0.25">
      <c r="C5148" s="1"/>
    </row>
    <row r="5149" spans="3:3" x14ac:dyDescent="0.25">
      <c r="C5149" s="1"/>
    </row>
    <row r="5150" spans="3:3" x14ac:dyDescent="0.25">
      <c r="C5150" s="1"/>
    </row>
    <row r="5151" spans="3:3" x14ac:dyDescent="0.25">
      <c r="C5151" s="1"/>
    </row>
    <row r="5152" spans="3:3" x14ac:dyDescent="0.25">
      <c r="C5152" s="1"/>
    </row>
    <row r="5153" spans="3:3" x14ac:dyDescent="0.25">
      <c r="C5153" s="1"/>
    </row>
    <row r="5154" spans="3:3" x14ac:dyDescent="0.25">
      <c r="C5154" s="1"/>
    </row>
    <row r="5155" spans="3:3" x14ac:dyDescent="0.25">
      <c r="C5155" s="1"/>
    </row>
    <row r="5156" spans="3:3" x14ac:dyDescent="0.25">
      <c r="C5156" s="1"/>
    </row>
    <row r="5157" spans="3:3" x14ac:dyDescent="0.25">
      <c r="C5157" s="1"/>
    </row>
    <row r="5158" spans="3:3" x14ac:dyDescent="0.25">
      <c r="C5158" s="1"/>
    </row>
    <row r="5159" spans="3:3" x14ac:dyDescent="0.25">
      <c r="C5159" s="1"/>
    </row>
    <row r="5160" spans="3:3" x14ac:dyDescent="0.25">
      <c r="C5160" s="1"/>
    </row>
    <row r="5161" spans="3:3" x14ac:dyDescent="0.25">
      <c r="C5161" s="1"/>
    </row>
    <row r="5162" spans="3:3" x14ac:dyDescent="0.25">
      <c r="C5162" s="1"/>
    </row>
    <row r="5163" spans="3:3" x14ac:dyDescent="0.25">
      <c r="C5163" s="1"/>
    </row>
    <row r="5164" spans="3:3" x14ac:dyDescent="0.25">
      <c r="C5164" s="1"/>
    </row>
    <row r="5165" spans="3:3" x14ac:dyDescent="0.25">
      <c r="C5165" s="1"/>
    </row>
    <row r="5166" spans="3:3" x14ac:dyDescent="0.25">
      <c r="C5166" s="1"/>
    </row>
    <row r="5167" spans="3:3" x14ac:dyDescent="0.25">
      <c r="C5167" s="1"/>
    </row>
    <row r="5168" spans="3:3" x14ac:dyDescent="0.25">
      <c r="C5168" s="1"/>
    </row>
    <row r="5169" spans="3:3" x14ac:dyDescent="0.25">
      <c r="C5169" s="1"/>
    </row>
    <row r="5170" spans="3:3" x14ac:dyDescent="0.25">
      <c r="C5170" s="1"/>
    </row>
    <row r="5171" spans="3:3" x14ac:dyDescent="0.25">
      <c r="C5171" s="1"/>
    </row>
    <row r="5172" spans="3:3" x14ac:dyDescent="0.25">
      <c r="C5172" s="1"/>
    </row>
    <row r="5173" spans="3:3" x14ac:dyDescent="0.25">
      <c r="C5173" s="1"/>
    </row>
    <row r="5174" spans="3:3" x14ac:dyDescent="0.25">
      <c r="C5174" s="1"/>
    </row>
    <row r="5175" spans="3:3" x14ac:dyDescent="0.25">
      <c r="C5175" s="1"/>
    </row>
    <row r="5176" spans="3:3" x14ac:dyDescent="0.25">
      <c r="C5176" s="2"/>
    </row>
    <row r="5177" spans="3:3" x14ac:dyDescent="0.25">
      <c r="C5177" s="1"/>
    </row>
    <row r="5178" spans="3:3" x14ac:dyDescent="0.25">
      <c r="C5178" s="1"/>
    </row>
    <row r="5179" spans="3:3" x14ac:dyDescent="0.25">
      <c r="C5179" s="1"/>
    </row>
    <row r="5180" spans="3:3" x14ac:dyDescent="0.25">
      <c r="C5180" s="1"/>
    </row>
    <row r="5181" spans="3:3" x14ac:dyDescent="0.25">
      <c r="C5181" s="1"/>
    </row>
    <row r="5182" spans="3:3" x14ac:dyDescent="0.25">
      <c r="C5182" s="1"/>
    </row>
    <row r="5183" spans="3:3" x14ac:dyDescent="0.25">
      <c r="C5183" s="1"/>
    </row>
    <row r="5184" spans="3:3" x14ac:dyDescent="0.25">
      <c r="C5184" s="1"/>
    </row>
    <row r="5185" spans="3:3" x14ac:dyDescent="0.25">
      <c r="C5185" s="1"/>
    </row>
    <row r="5186" spans="3:3" x14ac:dyDescent="0.25">
      <c r="C5186" s="1"/>
    </row>
    <row r="5187" spans="3:3" x14ac:dyDescent="0.25">
      <c r="C5187" s="1"/>
    </row>
    <row r="5188" spans="3:3" x14ac:dyDescent="0.25">
      <c r="C5188" s="1"/>
    </row>
    <row r="5189" spans="3:3" x14ac:dyDescent="0.25">
      <c r="C5189" s="1"/>
    </row>
    <row r="5190" spans="3:3" x14ac:dyDescent="0.25">
      <c r="C5190" s="1"/>
    </row>
    <row r="5191" spans="3:3" x14ac:dyDescent="0.25">
      <c r="C5191" s="1"/>
    </row>
    <row r="5192" spans="3:3" x14ac:dyDescent="0.25">
      <c r="C5192" s="1"/>
    </row>
    <row r="5193" spans="3:3" x14ac:dyDescent="0.25">
      <c r="C5193" s="1"/>
    </row>
    <row r="5194" spans="3:3" x14ac:dyDescent="0.25">
      <c r="C5194" s="1"/>
    </row>
    <row r="5195" spans="3:3" x14ac:dyDescent="0.25">
      <c r="C5195" s="1"/>
    </row>
    <row r="5196" spans="3:3" x14ac:dyDescent="0.25">
      <c r="C5196" s="1"/>
    </row>
    <row r="5197" spans="3:3" x14ac:dyDescent="0.25">
      <c r="C5197" s="1"/>
    </row>
    <row r="5198" spans="3:3" x14ac:dyDescent="0.25">
      <c r="C5198" s="1"/>
    </row>
    <row r="5199" spans="3:3" x14ac:dyDescent="0.25">
      <c r="C5199" s="1"/>
    </row>
    <row r="5200" spans="3:3" x14ac:dyDescent="0.25">
      <c r="C5200" s="1"/>
    </row>
    <row r="5201" spans="3:3" x14ac:dyDescent="0.25">
      <c r="C5201" s="1"/>
    </row>
    <row r="5202" spans="3:3" x14ac:dyDescent="0.25">
      <c r="C5202" s="1"/>
    </row>
    <row r="5203" spans="3:3" x14ac:dyDescent="0.25">
      <c r="C5203" s="1"/>
    </row>
    <row r="5204" spans="3:3" x14ac:dyDescent="0.25">
      <c r="C5204" s="1"/>
    </row>
    <row r="5205" spans="3:3" x14ac:dyDescent="0.25">
      <c r="C5205" s="1"/>
    </row>
    <row r="5206" spans="3:3" x14ac:dyDescent="0.25">
      <c r="C5206" s="1"/>
    </row>
    <row r="5207" spans="3:3" x14ac:dyDescent="0.25">
      <c r="C5207" s="1"/>
    </row>
    <row r="5208" spans="3:3" x14ac:dyDescent="0.25">
      <c r="C5208" s="1"/>
    </row>
    <row r="5209" spans="3:3" x14ac:dyDescent="0.25">
      <c r="C5209" s="1"/>
    </row>
    <row r="5210" spans="3:3" x14ac:dyDescent="0.25">
      <c r="C5210" s="1"/>
    </row>
    <row r="5211" spans="3:3" x14ac:dyDescent="0.25">
      <c r="C5211" s="1"/>
    </row>
    <row r="5212" spans="3:3" x14ac:dyDescent="0.25">
      <c r="C5212" s="1"/>
    </row>
    <row r="5213" spans="3:3" x14ac:dyDescent="0.25">
      <c r="C5213" s="1"/>
    </row>
    <row r="5214" spans="3:3" x14ac:dyDescent="0.25">
      <c r="C5214" s="1"/>
    </row>
    <row r="5215" spans="3:3" x14ac:dyDescent="0.25">
      <c r="C5215" s="1"/>
    </row>
    <row r="5216" spans="3:3" x14ac:dyDescent="0.25">
      <c r="C5216" s="1"/>
    </row>
    <row r="5217" spans="3:3" x14ac:dyDescent="0.25">
      <c r="C5217" s="1"/>
    </row>
    <row r="5218" spans="3:3" x14ac:dyDescent="0.25">
      <c r="C5218" s="1"/>
    </row>
    <row r="5219" spans="3:3" x14ac:dyDescent="0.25">
      <c r="C5219" s="1"/>
    </row>
    <row r="5220" spans="3:3" x14ac:dyDescent="0.25">
      <c r="C5220" s="1"/>
    </row>
    <row r="5221" spans="3:3" x14ac:dyDescent="0.25">
      <c r="C5221" s="1"/>
    </row>
    <row r="5222" spans="3:3" x14ac:dyDescent="0.25">
      <c r="C5222" s="1"/>
    </row>
    <row r="5223" spans="3:3" x14ac:dyDescent="0.25">
      <c r="C5223" s="1"/>
    </row>
    <row r="5224" spans="3:3" x14ac:dyDescent="0.25">
      <c r="C5224" s="1"/>
    </row>
    <row r="5225" spans="3:3" x14ac:dyDescent="0.25">
      <c r="C5225" s="1"/>
    </row>
    <row r="5226" spans="3:3" x14ac:dyDescent="0.25">
      <c r="C5226" s="1"/>
    </row>
    <row r="5227" spans="3:3" x14ac:dyDescent="0.25">
      <c r="C5227" s="1"/>
    </row>
    <row r="5228" spans="3:3" x14ac:dyDescent="0.25">
      <c r="C5228" s="1"/>
    </row>
    <row r="5229" spans="3:3" x14ac:dyDescent="0.25">
      <c r="C5229" s="1"/>
    </row>
    <row r="5230" spans="3:3" x14ac:dyDescent="0.25">
      <c r="C5230" s="1"/>
    </row>
    <row r="5231" spans="3:3" x14ac:dyDescent="0.25">
      <c r="C5231" s="1"/>
    </row>
    <row r="5232" spans="3:3" x14ac:dyDescent="0.25">
      <c r="C5232" s="1"/>
    </row>
    <row r="5233" spans="3:3" x14ac:dyDescent="0.25">
      <c r="C5233" s="1"/>
    </row>
    <row r="5234" spans="3:3" x14ac:dyDescent="0.25">
      <c r="C5234" s="1"/>
    </row>
    <row r="5235" spans="3:3" x14ac:dyDescent="0.25">
      <c r="C5235" s="1"/>
    </row>
    <row r="5236" spans="3:3" x14ac:dyDescent="0.25">
      <c r="C5236" s="1"/>
    </row>
    <row r="5237" spans="3:3" x14ac:dyDescent="0.25">
      <c r="C5237" s="1"/>
    </row>
    <row r="5238" spans="3:3" x14ac:dyDescent="0.25">
      <c r="C5238" s="1"/>
    </row>
    <row r="5239" spans="3:3" x14ac:dyDescent="0.25">
      <c r="C5239" s="1"/>
    </row>
    <row r="5240" spans="3:3" x14ac:dyDescent="0.25">
      <c r="C5240" s="1"/>
    </row>
    <row r="5241" spans="3:3" x14ac:dyDescent="0.25">
      <c r="C5241" s="1"/>
    </row>
    <row r="5242" spans="3:3" x14ac:dyDescent="0.25">
      <c r="C5242" s="1"/>
    </row>
    <row r="5243" spans="3:3" x14ac:dyDescent="0.25">
      <c r="C5243" s="1"/>
    </row>
    <row r="5244" spans="3:3" x14ac:dyDescent="0.25">
      <c r="C5244" s="1"/>
    </row>
    <row r="5245" spans="3:3" x14ac:dyDescent="0.25">
      <c r="C5245" s="1"/>
    </row>
    <row r="5246" spans="3:3" x14ac:dyDescent="0.25">
      <c r="C5246" s="1"/>
    </row>
    <row r="5247" spans="3:3" x14ac:dyDescent="0.25">
      <c r="C5247" s="1"/>
    </row>
    <row r="5248" spans="3:3" x14ac:dyDescent="0.25">
      <c r="C5248" s="1"/>
    </row>
    <row r="5249" spans="3:3" x14ac:dyDescent="0.25">
      <c r="C5249" s="1"/>
    </row>
    <row r="5250" spans="3:3" x14ac:dyDescent="0.25">
      <c r="C5250" s="1"/>
    </row>
    <row r="5251" spans="3:3" x14ac:dyDescent="0.25">
      <c r="C5251" s="1"/>
    </row>
    <row r="5252" spans="3:3" x14ac:dyDescent="0.25">
      <c r="C5252" s="1"/>
    </row>
    <row r="5253" spans="3:3" x14ac:dyDescent="0.25">
      <c r="C5253" s="1"/>
    </row>
    <row r="5254" spans="3:3" x14ac:dyDescent="0.25">
      <c r="C5254" s="1"/>
    </row>
    <row r="5255" spans="3:3" x14ac:dyDescent="0.25">
      <c r="C5255" s="1"/>
    </row>
    <row r="5256" spans="3:3" x14ac:dyDescent="0.25">
      <c r="C5256" s="1"/>
    </row>
    <row r="5257" spans="3:3" x14ac:dyDescent="0.25">
      <c r="C5257" s="1"/>
    </row>
    <row r="5258" spans="3:3" x14ac:dyDescent="0.25">
      <c r="C5258" s="1"/>
    </row>
    <row r="5259" spans="3:3" x14ac:dyDescent="0.25">
      <c r="C5259" s="1"/>
    </row>
    <row r="5260" spans="3:3" x14ac:dyDescent="0.25">
      <c r="C5260" s="1"/>
    </row>
    <row r="5261" spans="3:3" x14ac:dyDescent="0.25">
      <c r="C5261" s="1"/>
    </row>
    <row r="5262" spans="3:3" x14ac:dyDescent="0.25">
      <c r="C5262" s="1"/>
    </row>
    <row r="5263" spans="3:3" x14ac:dyDescent="0.25">
      <c r="C5263" s="1"/>
    </row>
    <row r="5264" spans="3:3" x14ac:dyDescent="0.25">
      <c r="C5264" s="1"/>
    </row>
    <row r="5265" spans="3:3" x14ac:dyDescent="0.25">
      <c r="C5265" s="1"/>
    </row>
    <row r="5266" spans="3:3" x14ac:dyDescent="0.25">
      <c r="C5266" s="1"/>
    </row>
    <row r="5267" spans="3:3" x14ac:dyDescent="0.25">
      <c r="C5267" s="1"/>
    </row>
    <row r="5268" spans="3:3" x14ac:dyDescent="0.25">
      <c r="C5268" s="1"/>
    </row>
    <row r="5269" spans="3:3" x14ac:dyDescent="0.25">
      <c r="C5269" s="1"/>
    </row>
    <row r="5270" spans="3:3" x14ac:dyDescent="0.25">
      <c r="C5270" s="1"/>
    </row>
    <row r="5271" spans="3:3" x14ac:dyDescent="0.25">
      <c r="C5271" s="1"/>
    </row>
    <row r="5272" spans="3:3" x14ac:dyDescent="0.25">
      <c r="C5272" s="1"/>
    </row>
    <row r="5273" spans="3:3" x14ac:dyDescent="0.25">
      <c r="C5273" s="1"/>
    </row>
    <row r="5274" spans="3:3" x14ac:dyDescent="0.25">
      <c r="C5274" s="1"/>
    </row>
    <row r="5275" spans="3:3" x14ac:dyDescent="0.25">
      <c r="C5275" s="1"/>
    </row>
    <row r="5276" spans="3:3" x14ac:dyDescent="0.25">
      <c r="C5276" s="1"/>
    </row>
    <row r="5277" spans="3:3" x14ac:dyDescent="0.25">
      <c r="C5277" s="1"/>
    </row>
    <row r="5278" spans="3:3" x14ac:dyDescent="0.25">
      <c r="C5278" s="1"/>
    </row>
    <row r="5279" spans="3:3" x14ac:dyDescent="0.25">
      <c r="C5279" s="1"/>
    </row>
    <row r="5280" spans="3:3" x14ac:dyDescent="0.25">
      <c r="C5280" s="1"/>
    </row>
    <row r="5281" spans="3:3" x14ac:dyDescent="0.25">
      <c r="C5281" s="1"/>
    </row>
    <row r="5282" spans="3:3" x14ac:dyDescent="0.25">
      <c r="C5282" s="1"/>
    </row>
    <row r="5283" spans="3:3" x14ac:dyDescent="0.25">
      <c r="C5283" s="1"/>
    </row>
    <row r="5284" spans="3:3" x14ac:dyDescent="0.25">
      <c r="C5284" s="1"/>
    </row>
    <row r="5285" spans="3:3" x14ac:dyDescent="0.25">
      <c r="C5285" s="1"/>
    </row>
    <row r="5286" spans="3:3" x14ac:dyDescent="0.25">
      <c r="C5286" s="1"/>
    </row>
    <row r="5287" spans="3:3" x14ac:dyDescent="0.25">
      <c r="C5287" s="1"/>
    </row>
    <row r="5288" spans="3:3" x14ac:dyDescent="0.25">
      <c r="C5288" s="1"/>
    </row>
    <row r="5289" spans="3:3" x14ac:dyDescent="0.25">
      <c r="C5289" s="1"/>
    </row>
    <row r="5290" spans="3:3" x14ac:dyDescent="0.25">
      <c r="C5290" s="1"/>
    </row>
    <row r="5291" spans="3:3" x14ac:dyDescent="0.25">
      <c r="C5291" s="1"/>
    </row>
    <row r="5292" spans="3:3" x14ac:dyDescent="0.25">
      <c r="C5292" s="1"/>
    </row>
    <row r="5293" spans="3:3" x14ac:dyDescent="0.25">
      <c r="C5293" s="1"/>
    </row>
    <row r="5294" spans="3:3" x14ac:dyDescent="0.25">
      <c r="C5294" s="1"/>
    </row>
    <row r="5295" spans="3:3" x14ac:dyDescent="0.25">
      <c r="C5295" s="1"/>
    </row>
    <row r="5296" spans="3:3" x14ac:dyDescent="0.25">
      <c r="C5296" s="1"/>
    </row>
    <row r="5297" spans="3:3" x14ac:dyDescent="0.25">
      <c r="C5297" s="1"/>
    </row>
    <row r="5298" spans="3:3" x14ac:dyDescent="0.25">
      <c r="C5298" s="1"/>
    </row>
    <row r="5299" spans="3:3" x14ac:dyDescent="0.25">
      <c r="C5299" s="1"/>
    </row>
    <row r="5300" spans="3:3" x14ac:dyDescent="0.25">
      <c r="C5300" s="1"/>
    </row>
    <row r="5301" spans="3:3" x14ac:dyDescent="0.25">
      <c r="C5301" s="1"/>
    </row>
    <row r="5302" spans="3:3" x14ac:dyDescent="0.25">
      <c r="C5302" s="1"/>
    </row>
    <row r="5303" spans="3:3" x14ac:dyDescent="0.25">
      <c r="C5303" s="1"/>
    </row>
    <row r="5304" spans="3:3" x14ac:dyDescent="0.25">
      <c r="C5304" s="1"/>
    </row>
    <row r="5305" spans="3:3" x14ac:dyDescent="0.25">
      <c r="C5305" s="1"/>
    </row>
    <row r="5306" spans="3:3" x14ac:dyDescent="0.25">
      <c r="C5306" s="1"/>
    </row>
    <row r="5307" spans="3:3" x14ac:dyDescent="0.25">
      <c r="C5307" s="1"/>
    </row>
    <row r="5308" spans="3:3" x14ac:dyDescent="0.25">
      <c r="C5308" s="1"/>
    </row>
    <row r="5309" spans="3:3" x14ac:dyDescent="0.25">
      <c r="C5309" s="1"/>
    </row>
    <row r="5310" spans="3:3" x14ac:dyDescent="0.25">
      <c r="C5310" s="1"/>
    </row>
    <row r="5311" spans="3:3" x14ac:dyDescent="0.25">
      <c r="C5311" s="1"/>
    </row>
    <row r="5312" spans="3:3" x14ac:dyDescent="0.25">
      <c r="C5312" s="1"/>
    </row>
    <row r="5313" spans="3:3" x14ac:dyDescent="0.25">
      <c r="C5313" s="1"/>
    </row>
    <row r="5314" spans="3:3" x14ac:dyDescent="0.25">
      <c r="C5314" s="1"/>
    </row>
    <row r="5315" spans="3:3" x14ac:dyDescent="0.25">
      <c r="C5315" s="1"/>
    </row>
    <row r="5316" spans="3:3" x14ac:dyDescent="0.25">
      <c r="C5316" s="1"/>
    </row>
    <row r="5317" spans="3:3" x14ac:dyDescent="0.25">
      <c r="C5317" s="1"/>
    </row>
    <row r="5318" spans="3:3" x14ac:dyDescent="0.25">
      <c r="C5318" s="1"/>
    </row>
    <row r="5319" spans="3:3" x14ac:dyDescent="0.25">
      <c r="C5319" s="1"/>
    </row>
    <row r="5320" spans="3:3" x14ac:dyDescent="0.25">
      <c r="C5320" s="1"/>
    </row>
    <row r="5321" spans="3:3" x14ac:dyDescent="0.25">
      <c r="C5321" s="1"/>
    </row>
    <row r="5322" spans="3:3" x14ac:dyDescent="0.25">
      <c r="C5322" s="1"/>
    </row>
    <row r="5323" spans="3:3" x14ac:dyDescent="0.25">
      <c r="C5323" s="1"/>
    </row>
    <row r="5324" spans="3:3" x14ac:dyDescent="0.25">
      <c r="C5324" s="1"/>
    </row>
    <row r="5325" spans="3:3" x14ac:dyDescent="0.25">
      <c r="C5325" s="1"/>
    </row>
    <row r="5326" spans="3:3" x14ac:dyDescent="0.25">
      <c r="C5326" s="1"/>
    </row>
    <row r="5327" spans="3:3" x14ac:dyDescent="0.25">
      <c r="C5327" s="1"/>
    </row>
    <row r="5328" spans="3:3" x14ac:dyDescent="0.25">
      <c r="C5328" s="1"/>
    </row>
    <row r="5329" spans="3:3" x14ac:dyDescent="0.25">
      <c r="C5329" s="1"/>
    </row>
    <row r="5330" spans="3:3" x14ac:dyDescent="0.25">
      <c r="C5330" s="1"/>
    </row>
    <row r="5331" spans="3:3" x14ac:dyDescent="0.25">
      <c r="C5331" s="1"/>
    </row>
    <row r="5332" spans="3:3" x14ac:dyDescent="0.25">
      <c r="C5332" s="1"/>
    </row>
    <row r="5333" spans="3:3" x14ac:dyDescent="0.25">
      <c r="C5333" s="1"/>
    </row>
    <row r="5334" spans="3:3" x14ac:dyDescent="0.25">
      <c r="C5334" s="1"/>
    </row>
    <row r="5335" spans="3:3" x14ac:dyDescent="0.25">
      <c r="C5335" s="1"/>
    </row>
    <row r="5336" spans="3:3" x14ac:dyDescent="0.25">
      <c r="C5336" s="1"/>
    </row>
    <row r="5337" spans="3:3" x14ac:dyDescent="0.25">
      <c r="C5337" s="1"/>
    </row>
    <row r="5338" spans="3:3" x14ac:dyDescent="0.25">
      <c r="C5338" s="1"/>
    </row>
    <row r="5339" spans="3:3" x14ac:dyDescent="0.25">
      <c r="C5339" s="1"/>
    </row>
    <row r="5340" spans="3:3" x14ac:dyDescent="0.25">
      <c r="C5340" s="1"/>
    </row>
    <row r="5341" spans="3:3" x14ac:dyDescent="0.25">
      <c r="C5341" s="1"/>
    </row>
    <row r="5342" spans="3:3" x14ac:dyDescent="0.25">
      <c r="C5342" s="1"/>
    </row>
    <row r="5343" spans="3:3" x14ac:dyDescent="0.25">
      <c r="C5343" s="1"/>
    </row>
    <row r="5344" spans="3:3" x14ac:dyDescent="0.25">
      <c r="C5344" s="1"/>
    </row>
    <row r="5345" spans="3:3" x14ac:dyDescent="0.25">
      <c r="C5345" s="1"/>
    </row>
    <row r="5346" spans="3:3" x14ac:dyDescent="0.25">
      <c r="C5346" s="1"/>
    </row>
    <row r="5347" spans="3:3" x14ac:dyDescent="0.25">
      <c r="C5347" s="1"/>
    </row>
    <row r="5348" spans="3:3" x14ac:dyDescent="0.25">
      <c r="C5348" s="1"/>
    </row>
    <row r="5349" spans="3:3" x14ac:dyDescent="0.25">
      <c r="C5349" s="1"/>
    </row>
    <row r="5350" spans="3:3" x14ac:dyDescent="0.25">
      <c r="C5350" s="1"/>
    </row>
    <row r="5351" spans="3:3" x14ac:dyDescent="0.25">
      <c r="C5351" s="2"/>
    </row>
    <row r="5352" spans="3:3" x14ac:dyDescent="0.25">
      <c r="C5352" s="1"/>
    </row>
    <row r="5353" spans="3:3" x14ac:dyDescent="0.25">
      <c r="C5353" s="1"/>
    </row>
    <row r="5354" spans="3:3" x14ac:dyDescent="0.25">
      <c r="C5354" s="1"/>
    </row>
    <row r="5355" spans="3:3" x14ac:dyDescent="0.25">
      <c r="C5355" s="1"/>
    </row>
    <row r="5356" spans="3:3" x14ac:dyDescent="0.25">
      <c r="C5356" s="1"/>
    </row>
    <row r="5357" spans="3:3" x14ac:dyDescent="0.25">
      <c r="C5357" s="1"/>
    </row>
    <row r="5358" spans="3:3" x14ac:dyDescent="0.25">
      <c r="C5358" s="1"/>
    </row>
    <row r="5359" spans="3:3" x14ac:dyDescent="0.25">
      <c r="C5359" s="1"/>
    </row>
    <row r="5360" spans="3:3" x14ac:dyDescent="0.25">
      <c r="C5360" s="1"/>
    </row>
    <row r="5361" spans="3:3" x14ac:dyDescent="0.25">
      <c r="C5361" s="1"/>
    </row>
    <row r="5362" spans="3:3" x14ac:dyDescent="0.25">
      <c r="C5362" s="1"/>
    </row>
    <row r="5363" spans="3:3" x14ac:dyDescent="0.25">
      <c r="C5363" s="1"/>
    </row>
    <row r="5364" spans="3:3" x14ac:dyDescent="0.25">
      <c r="C5364" s="1"/>
    </row>
    <row r="5365" spans="3:3" x14ac:dyDescent="0.25">
      <c r="C5365" s="1"/>
    </row>
    <row r="5366" spans="3:3" x14ac:dyDescent="0.25">
      <c r="C5366" s="1"/>
    </row>
    <row r="5367" spans="3:3" x14ac:dyDescent="0.25">
      <c r="C5367" s="1"/>
    </row>
    <row r="5368" spans="3:3" x14ac:dyDescent="0.25">
      <c r="C5368" s="1"/>
    </row>
    <row r="5369" spans="3:3" x14ac:dyDescent="0.25">
      <c r="C5369" s="1"/>
    </row>
    <row r="5370" spans="3:3" x14ac:dyDescent="0.25">
      <c r="C5370" s="1"/>
    </row>
    <row r="5371" spans="3:3" x14ac:dyDescent="0.25">
      <c r="C5371" s="1"/>
    </row>
    <row r="5372" spans="3:3" x14ac:dyDescent="0.25">
      <c r="C5372" s="1"/>
    </row>
    <row r="5373" spans="3:3" x14ac:dyDescent="0.25">
      <c r="C5373" s="1"/>
    </row>
    <row r="5374" spans="3:3" x14ac:dyDescent="0.25">
      <c r="C5374" s="1"/>
    </row>
    <row r="5375" spans="3:3" x14ac:dyDescent="0.25">
      <c r="C5375" s="1"/>
    </row>
    <row r="5376" spans="3:3" x14ac:dyDescent="0.25">
      <c r="C5376" s="1"/>
    </row>
    <row r="5377" spans="3:3" x14ac:dyDescent="0.25">
      <c r="C5377" s="1"/>
    </row>
    <row r="5378" spans="3:3" x14ac:dyDescent="0.25">
      <c r="C5378" s="1"/>
    </row>
    <row r="5379" spans="3:3" x14ac:dyDescent="0.25">
      <c r="C5379" s="1"/>
    </row>
    <row r="5380" spans="3:3" x14ac:dyDescent="0.25">
      <c r="C5380" s="1"/>
    </row>
    <row r="5381" spans="3:3" x14ac:dyDescent="0.25">
      <c r="C5381" s="1"/>
    </row>
    <row r="5382" spans="3:3" x14ac:dyDescent="0.25">
      <c r="C5382" s="1"/>
    </row>
    <row r="5383" spans="3:3" x14ac:dyDescent="0.25">
      <c r="C5383" s="1"/>
    </row>
    <row r="5384" spans="3:3" x14ac:dyDescent="0.25">
      <c r="C5384" s="1"/>
    </row>
    <row r="5385" spans="3:3" x14ac:dyDescent="0.25">
      <c r="C5385" s="1"/>
    </row>
    <row r="5386" spans="3:3" x14ac:dyDescent="0.25">
      <c r="C5386" s="1"/>
    </row>
    <row r="5387" spans="3:3" x14ac:dyDescent="0.25">
      <c r="C5387" s="1"/>
    </row>
    <row r="5388" spans="3:3" x14ac:dyDescent="0.25">
      <c r="C5388" s="1"/>
    </row>
    <row r="5389" spans="3:3" x14ac:dyDescent="0.25">
      <c r="C5389" s="1"/>
    </row>
    <row r="5390" spans="3:3" x14ac:dyDescent="0.25">
      <c r="C5390" s="1"/>
    </row>
    <row r="5391" spans="3:3" x14ac:dyDescent="0.25">
      <c r="C5391" s="1"/>
    </row>
    <row r="5392" spans="3:3" x14ac:dyDescent="0.25">
      <c r="C5392" s="1"/>
    </row>
    <row r="5393" spans="3:3" x14ac:dyDescent="0.25">
      <c r="C5393" s="1"/>
    </row>
    <row r="5394" spans="3:3" x14ac:dyDescent="0.25">
      <c r="C5394" s="1"/>
    </row>
    <row r="5395" spans="3:3" x14ac:dyDescent="0.25">
      <c r="C5395" s="1"/>
    </row>
    <row r="5396" spans="3:3" x14ac:dyDescent="0.25">
      <c r="C5396" s="1"/>
    </row>
    <row r="5397" spans="3:3" x14ac:dyDescent="0.25">
      <c r="C5397" s="1"/>
    </row>
    <row r="5398" spans="3:3" x14ac:dyDescent="0.25">
      <c r="C5398" s="1"/>
    </row>
    <row r="5399" spans="3:3" x14ac:dyDescent="0.25">
      <c r="C5399" s="1"/>
    </row>
    <row r="5400" spans="3:3" x14ac:dyDescent="0.25">
      <c r="C5400" s="1"/>
    </row>
    <row r="5401" spans="3:3" x14ac:dyDescent="0.25">
      <c r="C5401" s="1"/>
    </row>
    <row r="5402" spans="3:3" x14ac:dyDescent="0.25">
      <c r="C5402" s="1"/>
    </row>
    <row r="5403" spans="3:3" x14ac:dyDescent="0.25">
      <c r="C5403" s="1"/>
    </row>
    <row r="5404" spans="3:3" x14ac:dyDescent="0.25">
      <c r="C5404" s="1"/>
    </row>
    <row r="5405" spans="3:3" x14ac:dyDescent="0.25">
      <c r="C5405" s="1"/>
    </row>
    <row r="5406" spans="3:3" x14ac:dyDescent="0.25">
      <c r="C5406" s="1"/>
    </row>
    <row r="5407" spans="3:3" x14ac:dyDescent="0.25">
      <c r="C5407" s="1"/>
    </row>
    <row r="5408" spans="3:3" x14ac:dyDescent="0.25">
      <c r="C5408" s="1"/>
    </row>
    <row r="5409" spans="3:3" x14ac:dyDescent="0.25">
      <c r="C5409" s="1"/>
    </row>
    <row r="5410" spans="3:3" x14ac:dyDescent="0.25">
      <c r="C5410" s="1"/>
    </row>
    <row r="5411" spans="3:3" x14ac:dyDescent="0.25">
      <c r="C5411" s="1"/>
    </row>
    <row r="5412" spans="3:3" x14ac:dyDescent="0.25">
      <c r="C5412" s="1"/>
    </row>
    <row r="5413" spans="3:3" x14ac:dyDescent="0.25">
      <c r="C5413" s="1"/>
    </row>
    <row r="5414" spans="3:3" x14ac:dyDescent="0.25">
      <c r="C5414" s="1"/>
    </row>
    <row r="5415" spans="3:3" x14ac:dyDescent="0.25">
      <c r="C5415" s="1"/>
    </row>
    <row r="5416" spans="3:3" x14ac:dyDescent="0.25">
      <c r="C5416" s="1"/>
    </row>
    <row r="5417" spans="3:3" x14ac:dyDescent="0.25">
      <c r="C5417" s="1"/>
    </row>
    <row r="5418" spans="3:3" x14ac:dyDescent="0.25">
      <c r="C5418" s="1"/>
    </row>
    <row r="5419" spans="3:3" x14ac:dyDescent="0.25">
      <c r="C5419" s="1"/>
    </row>
    <row r="5420" spans="3:3" x14ac:dyDescent="0.25">
      <c r="C5420" s="1"/>
    </row>
    <row r="5421" spans="3:3" x14ac:dyDescent="0.25">
      <c r="C5421" s="1"/>
    </row>
    <row r="5422" spans="3:3" x14ac:dyDescent="0.25">
      <c r="C5422" s="1"/>
    </row>
    <row r="5423" spans="3:3" x14ac:dyDescent="0.25">
      <c r="C5423" s="1"/>
    </row>
    <row r="5424" spans="3:3" x14ac:dyDescent="0.25">
      <c r="C5424" s="1"/>
    </row>
    <row r="5425" spans="3:3" x14ac:dyDescent="0.25">
      <c r="C5425" s="1"/>
    </row>
    <row r="5426" spans="3:3" x14ac:dyDescent="0.25">
      <c r="C5426" s="1"/>
    </row>
    <row r="5427" spans="3:3" x14ac:dyDescent="0.25">
      <c r="C5427" s="1"/>
    </row>
    <row r="5428" spans="3:3" x14ac:dyDescent="0.25">
      <c r="C5428" s="1"/>
    </row>
    <row r="5429" spans="3:3" x14ac:dyDescent="0.25">
      <c r="C5429" s="1"/>
    </row>
    <row r="5430" spans="3:3" x14ac:dyDescent="0.25">
      <c r="C5430" s="1"/>
    </row>
    <row r="5431" spans="3:3" x14ac:dyDescent="0.25">
      <c r="C5431" s="1"/>
    </row>
    <row r="5432" spans="3:3" x14ac:dyDescent="0.25">
      <c r="C5432" s="1"/>
    </row>
    <row r="5433" spans="3:3" x14ac:dyDescent="0.25">
      <c r="C5433" s="1"/>
    </row>
    <row r="5434" spans="3:3" x14ac:dyDescent="0.25">
      <c r="C5434" s="1"/>
    </row>
    <row r="5435" spans="3:3" x14ac:dyDescent="0.25">
      <c r="C5435" s="1"/>
    </row>
    <row r="5436" spans="3:3" x14ac:dyDescent="0.25">
      <c r="C5436" s="1"/>
    </row>
    <row r="5437" spans="3:3" x14ac:dyDescent="0.25">
      <c r="C5437" s="1"/>
    </row>
    <row r="5438" spans="3:3" x14ac:dyDescent="0.25">
      <c r="C5438" s="1"/>
    </row>
    <row r="5439" spans="3:3" x14ac:dyDescent="0.25">
      <c r="C5439" s="1"/>
    </row>
    <row r="5440" spans="3:3" x14ac:dyDescent="0.25">
      <c r="C5440" s="1"/>
    </row>
    <row r="5441" spans="3:3" x14ac:dyDescent="0.25">
      <c r="C5441" s="1"/>
    </row>
    <row r="5442" spans="3:3" x14ac:dyDescent="0.25">
      <c r="C5442" s="1"/>
    </row>
    <row r="5443" spans="3:3" x14ac:dyDescent="0.25">
      <c r="C5443" s="1"/>
    </row>
    <row r="5444" spans="3:3" x14ac:dyDescent="0.25">
      <c r="C5444" s="1"/>
    </row>
    <row r="5445" spans="3:3" x14ac:dyDescent="0.25">
      <c r="C5445" s="1"/>
    </row>
    <row r="5446" spans="3:3" x14ac:dyDescent="0.25">
      <c r="C5446" s="1"/>
    </row>
    <row r="5447" spans="3:3" x14ac:dyDescent="0.25">
      <c r="C5447" s="1"/>
    </row>
    <row r="5448" spans="3:3" x14ac:dyDescent="0.25">
      <c r="C5448" s="1"/>
    </row>
    <row r="5449" spans="3:3" x14ac:dyDescent="0.25">
      <c r="C5449" s="1"/>
    </row>
    <row r="5450" spans="3:3" x14ac:dyDescent="0.25">
      <c r="C5450" s="1"/>
    </row>
    <row r="5451" spans="3:3" x14ac:dyDescent="0.25">
      <c r="C5451" s="1"/>
    </row>
    <row r="5452" spans="3:3" x14ac:dyDescent="0.25">
      <c r="C5452" s="1"/>
    </row>
    <row r="5453" spans="3:3" x14ac:dyDescent="0.25">
      <c r="C5453" s="1"/>
    </row>
    <row r="5454" spans="3:3" x14ac:dyDescent="0.25">
      <c r="C5454" s="1"/>
    </row>
    <row r="5455" spans="3:3" x14ac:dyDescent="0.25">
      <c r="C5455" s="1"/>
    </row>
    <row r="5456" spans="3:3" x14ac:dyDescent="0.25">
      <c r="C5456" s="1"/>
    </row>
    <row r="5457" spans="3:3" x14ac:dyDescent="0.25">
      <c r="C5457" s="1"/>
    </row>
    <row r="5458" spans="3:3" x14ac:dyDescent="0.25">
      <c r="C5458" s="1"/>
    </row>
    <row r="5459" spans="3:3" x14ac:dyDescent="0.25">
      <c r="C5459" s="1"/>
    </row>
    <row r="5460" spans="3:3" x14ac:dyDescent="0.25">
      <c r="C5460" s="1"/>
    </row>
    <row r="5461" spans="3:3" x14ac:dyDescent="0.25">
      <c r="C5461" s="1"/>
    </row>
    <row r="5462" spans="3:3" x14ac:dyDescent="0.25">
      <c r="C5462" s="1"/>
    </row>
    <row r="5463" spans="3:3" x14ac:dyDescent="0.25">
      <c r="C5463" s="1"/>
    </row>
    <row r="5464" spans="3:3" x14ac:dyDescent="0.25">
      <c r="C5464" s="1"/>
    </row>
    <row r="5465" spans="3:3" x14ac:dyDescent="0.25">
      <c r="C5465" s="1"/>
    </row>
    <row r="5466" spans="3:3" x14ac:dyDescent="0.25">
      <c r="C5466" s="1"/>
    </row>
    <row r="5467" spans="3:3" x14ac:dyDescent="0.25">
      <c r="C5467" s="1"/>
    </row>
    <row r="5468" spans="3:3" x14ac:dyDescent="0.25">
      <c r="C5468" s="1"/>
    </row>
    <row r="5469" spans="3:3" x14ac:dyDescent="0.25">
      <c r="C5469" s="1"/>
    </row>
    <row r="5470" spans="3:3" x14ac:dyDescent="0.25">
      <c r="C5470" s="1"/>
    </row>
    <row r="5471" spans="3:3" x14ac:dyDescent="0.25">
      <c r="C5471" s="1"/>
    </row>
    <row r="5472" spans="3:3" x14ac:dyDescent="0.25">
      <c r="C5472" s="1"/>
    </row>
    <row r="5473" spans="3:3" x14ac:dyDescent="0.25">
      <c r="C5473" s="1"/>
    </row>
    <row r="5474" spans="3:3" x14ac:dyDescent="0.25">
      <c r="C5474" s="1"/>
    </row>
    <row r="5475" spans="3:3" x14ac:dyDescent="0.25">
      <c r="C5475" s="1"/>
    </row>
    <row r="5476" spans="3:3" x14ac:dyDescent="0.25">
      <c r="C5476" s="1"/>
    </row>
    <row r="5477" spans="3:3" x14ac:dyDescent="0.25">
      <c r="C5477" s="1"/>
    </row>
    <row r="5478" spans="3:3" x14ac:dyDescent="0.25">
      <c r="C5478" s="1"/>
    </row>
    <row r="5479" spans="3:3" x14ac:dyDescent="0.25">
      <c r="C5479" s="1"/>
    </row>
    <row r="5480" spans="3:3" x14ac:dyDescent="0.25">
      <c r="C5480" s="1"/>
    </row>
    <row r="5481" spans="3:3" x14ac:dyDescent="0.25">
      <c r="C5481" s="1"/>
    </row>
    <row r="5482" spans="3:3" x14ac:dyDescent="0.25">
      <c r="C5482" s="1"/>
    </row>
    <row r="5483" spans="3:3" x14ac:dyDescent="0.25">
      <c r="C5483" s="1"/>
    </row>
    <row r="5484" spans="3:3" x14ac:dyDescent="0.25">
      <c r="C5484" s="1"/>
    </row>
    <row r="5485" spans="3:3" x14ac:dyDescent="0.25">
      <c r="C5485" s="1"/>
    </row>
    <row r="5486" spans="3:3" x14ac:dyDescent="0.25">
      <c r="C5486" s="1"/>
    </row>
    <row r="5487" spans="3:3" x14ac:dyDescent="0.25">
      <c r="C5487" s="1"/>
    </row>
    <row r="5488" spans="3:3" x14ac:dyDescent="0.25">
      <c r="C5488" s="1"/>
    </row>
    <row r="5489" spans="3:3" x14ac:dyDescent="0.25">
      <c r="C5489" s="1"/>
    </row>
    <row r="5490" spans="3:3" x14ac:dyDescent="0.25">
      <c r="C5490" s="1"/>
    </row>
    <row r="5491" spans="3:3" x14ac:dyDescent="0.25">
      <c r="C5491" s="1"/>
    </row>
    <row r="5492" spans="3:3" x14ac:dyDescent="0.25">
      <c r="C5492" s="1"/>
    </row>
    <row r="5493" spans="3:3" x14ac:dyDescent="0.25">
      <c r="C5493" s="1"/>
    </row>
    <row r="5494" spans="3:3" x14ac:dyDescent="0.25">
      <c r="C5494" s="1"/>
    </row>
    <row r="5495" spans="3:3" x14ac:dyDescent="0.25">
      <c r="C5495" s="1"/>
    </row>
    <row r="5496" spans="3:3" x14ac:dyDescent="0.25">
      <c r="C5496" s="1"/>
    </row>
    <row r="5497" spans="3:3" x14ac:dyDescent="0.25">
      <c r="C5497" s="1"/>
    </row>
    <row r="5498" spans="3:3" x14ac:dyDescent="0.25">
      <c r="C5498" s="1"/>
    </row>
    <row r="5499" spans="3:3" x14ac:dyDescent="0.25">
      <c r="C5499" s="1"/>
    </row>
    <row r="5500" spans="3:3" x14ac:dyDescent="0.25">
      <c r="C5500" s="1"/>
    </row>
    <row r="5501" spans="3:3" x14ac:dyDescent="0.25">
      <c r="C5501" s="1"/>
    </row>
    <row r="5502" spans="3:3" x14ac:dyDescent="0.25">
      <c r="C5502" s="1"/>
    </row>
    <row r="5503" spans="3:3" x14ac:dyDescent="0.25">
      <c r="C5503" s="1"/>
    </row>
    <row r="5504" spans="3:3" x14ac:dyDescent="0.25">
      <c r="C5504" s="1"/>
    </row>
    <row r="5505" spans="3:3" x14ac:dyDescent="0.25">
      <c r="C5505" s="1"/>
    </row>
    <row r="5506" spans="3:3" x14ac:dyDescent="0.25">
      <c r="C5506" s="1"/>
    </row>
    <row r="5507" spans="3:3" x14ac:dyDescent="0.25">
      <c r="C5507" s="1"/>
    </row>
    <row r="5508" spans="3:3" x14ac:dyDescent="0.25">
      <c r="C5508" s="1"/>
    </row>
    <row r="5509" spans="3:3" x14ac:dyDescent="0.25">
      <c r="C5509" s="1"/>
    </row>
    <row r="5510" spans="3:3" x14ac:dyDescent="0.25">
      <c r="C5510" s="1"/>
    </row>
    <row r="5511" spans="3:3" x14ac:dyDescent="0.25">
      <c r="C5511" s="1"/>
    </row>
    <row r="5512" spans="3:3" x14ac:dyDescent="0.25">
      <c r="C5512" s="1"/>
    </row>
    <row r="5513" spans="3:3" x14ac:dyDescent="0.25">
      <c r="C5513" s="1"/>
    </row>
    <row r="5514" spans="3:3" x14ac:dyDescent="0.25">
      <c r="C5514" s="1"/>
    </row>
    <row r="5515" spans="3:3" x14ac:dyDescent="0.25">
      <c r="C5515" s="1"/>
    </row>
    <row r="5516" spans="3:3" x14ac:dyDescent="0.25">
      <c r="C5516" s="1"/>
    </row>
    <row r="5517" spans="3:3" x14ac:dyDescent="0.25">
      <c r="C5517" s="1"/>
    </row>
    <row r="5518" spans="3:3" x14ac:dyDescent="0.25">
      <c r="C5518" s="1"/>
    </row>
    <row r="5519" spans="3:3" x14ac:dyDescent="0.25">
      <c r="C5519" s="1"/>
    </row>
    <row r="5520" spans="3:3" x14ac:dyDescent="0.25">
      <c r="C5520" s="1"/>
    </row>
    <row r="5521" spans="3:3" x14ac:dyDescent="0.25">
      <c r="C5521" s="1"/>
    </row>
    <row r="5522" spans="3:3" x14ac:dyDescent="0.25">
      <c r="C5522" s="1"/>
    </row>
    <row r="5523" spans="3:3" x14ac:dyDescent="0.25">
      <c r="C5523" s="1"/>
    </row>
    <row r="5524" spans="3:3" x14ac:dyDescent="0.25">
      <c r="C5524" s="2"/>
    </row>
    <row r="5525" spans="3:3" x14ac:dyDescent="0.25">
      <c r="C5525" s="1"/>
    </row>
    <row r="5526" spans="3:3" x14ac:dyDescent="0.25">
      <c r="C5526" s="1"/>
    </row>
    <row r="5527" spans="3:3" x14ac:dyDescent="0.25">
      <c r="C5527" s="1"/>
    </row>
    <row r="5528" spans="3:3" x14ac:dyDescent="0.25">
      <c r="C5528" s="1"/>
    </row>
    <row r="5529" spans="3:3" x14ac:dyDescent="0.25">
      <c r="C5529" s="1"/>
    </row>
    <row r="5530" spans="3:3" x14ac:dyDescent="0.25">
      <c r="C5530" s="1"/>
    </row>
    <row r="5531" spans="3:3" x14ac:dyDescent="0.25">
      <c r="C5531" s="1"/>
    </row>
    <row r="5532" spans="3:3" x14ac:dyDescent="0.25">
      <c r="C5532" s="1"/>
    </row>
    <row r="5533" spans="3:3" x14ac:dyDescent="0.25">
      <c r="C5533" s="1"/>
    </row>
    <row r="5534" spans="3:3" x14ac:dyDescent="0.25">
      <c r="C5534" s="1"/>
    </row>
    <row r="5535" spans="3:3" x14ac:dyDescent="0.25">
      <c r="C5535" s="1"/>
    </row>
    <row r="5536" spans="3:3" x14ac:dyDescent="0.25">
      <c r="C5536" s="1"/>
    </row>
    <row r="5537" spans="3:3" x14ac:dyDescent="0.25">
      <c r="C5537" s="1"/>
    </row>
    <row r="5538" spans="3:3" x14ac:dyDescent="0.25">
      <c r="C5538" s="1"/>
    </row>
    <row r="5539" spans="3:3" x14ac:dyDescent="0.25">
      <c r="C5539" s="1"/>
    </row>
    <row r="5540" spans="3:3" x14ac:dyDescent="0.25">
      <c r="C5540" s="1"/>
    </row>
    <row r="5541" spans="3:3" x14ac:dyDescent="0.25">
      <c r="C5541" s="1"/>
    </row>
    <row r="5542" spans="3:3" x14ac:dyDescent="0.25">
      <c r="C5542" s="1"/>
    </row>
    <row r="5543" spans="3:3" x14ac:dyDescent="0.25">
      <c r="C5543" s="1"/>
    </row>
    <row r="5544" spans="3:3" x14ac:dyDescent="0.25">
      <c r="C5544" s="1"/>
    </row>
    <row r="5545" spans="3:3" x14ac:dyDescent="0.25">
      <c r="C5545" s="1"/>
    </row>
    <row r="5546" spans="3:3" x14ac:dyDescent="0.25">
      <c r="C5546" s="1"/>
    </row>
    <row r="5547" spans="3:3" x14ac:dyDescent="0.25">
      <c r="C5547" s="1"/>
    </row>
    <row r="5548" spans="3:3" x14ac:dyDescent="0.25">
      <c r="C5548" s="1"/>
    </row>
    <row r="5549" spans="3:3" x14ac:dyDescent="0.25">
      <c r="C5549" s="1"/>
    </row>
    <row r="5550" spans="3:3" x14ac:dyDescent="0.25">
      <c r="C5550" s="1"/>
    </row>
    <row r="5551" spans="3:3" x14ac:dyDescent="0.25">
      <c r="C5551" s="1"/>
    </row>
    <row r="5552" spans="3:3" x14ac:dyDescent="0.25">
      <c r="C5552" s="1"/>
    </row>
    <row r="5553" spans="3:3" x14ac:dyDescent="0.25">
      <c r="C5553" s="1"/>
    </row>
    <row r="5554" spans="3:3" x14ac:dyDescent="0.25">
      <c r="C5554" s="1"/>
    </row>
    <row r="5555" spans="3:3" x14ac:dyDescent="0.25">
      <c r="C5555" s="1"/>
    </row>
    <row r="5556" spans="3:3" x14ac:dyDescent="0.25">
      <c r="C5556" s="1"/>
    </row>
    <row r="5557" spans="3:3" x14ac:dyDescent="0.25">
      <c r="C5557" s="1"/>
    </row>
    <row r="5558" spans="3:3" x14ac:dyDescent="0.25">
      <c r="C5558" s="1"/>
    </row>
    <row r="5559" spans="3:3" x14ac:dyDescent="0.25">
      <c r="C5559" s="1"/>
    </row>
    <row r="5560" spans="3:3" x14ac:dyDescent="0.25">
      <c r="C5560" s="1"/>
    </row>
    <row r="5561" spans="3:3" x14ac:dyDescent="0.25">
      <c r="C5561" s="1"/>
    </row>
    <row r="5562" spans="3:3" x14ac:dyDescent="0.25">
      <c r="C5562" s="1"/>
    </row>
    <row r="5563" spans="3:3" x14ac:dyDescent="0.25">
      <c r="C5563" s="1"/>
    </row>
    <row r="5564" spans="3:3" x14ac:dyDescent="0.25">
      <c r="C5564" s="1"/>
    </row>
    <row r="5565" spans="3:3" x14ac:dyDescent="0.25">
      <c r="C5565" s="1"/>
    </row>
    <row r="5566" spans="3:3" x14ac:dyDescent="0.25">
      <c r="C5566" s="1"/>
    </row>
    <row r="5567" spans="3:3" x14ac:dyDescent="0.25">
      <c r="C5567" s="1"/>
    </row>
    <row r="5568" spans="3:3" x14ac:dyDescent="0.25">
      <c r="C5568" s="1"/>
    </row>
    <row r="5569" spans="3:3" x14ac:dyDescent="0.25">
      <c r="C5569" s="1"/>
    </row>
    <row r="5570" spans="3:3" x14ac:dyDescent="0.25">
      <c r="C5570" s="1"/>
    </row>
    <row r="5571" spans="3:3" x14ac:dyDescent="0.25">
      <c r="C5571" s="1"/>
    </row>
    <row r="5572" spans="3:3" x14ac:dyDescent="0.25">
      <c r="C5572" s="1"/>
    </row>
    <row r="5573" spans="3:3" x14ac:dyDescent="0.25">
      <c r="C5573" s="1"/>
    </row>
    <row r="5574" spans="3:3" x14ac:dyDescent="0.25">
      <c r="C5574" s="1"/>
    </row>
    <row r="5575" spans="3:3" x14ac:dyDescent="0.25">
      <c r="C5575" s="1"/>
    </row>
    <row r="5576" spans="3:3" x14ac:dyDescent="0.25">
      <c r="C5576" s="1"/>
    </row>
    <row r="5577" spans="3:3" x14ac:dyDescent="0.25">
      <c r="C5577" s="1"/>
    </row>
    <row r="5578" spans="3:3" x14ac:dyDescent="0.25">
      <c r="C5578" s="1"/>
    </row>
    <row r="5579" spans="3:3" x14ac:dyDescent="0.25">
      <c r="C5579" s="1"/>
    </row>
    <row r="5580" spans="3:3" x14ac:dyDescent="0.25">
      <c r="C5580" s="1"/>
    </row>
    <row r="5581" spans="3:3" x14ac:dyDescent="0.25">
      <c r="C5581" s="1"/>
    </row>
    <row r="5582" spans="3:3" x14ac:dyDescent="0.25">
      <c r="C5582" s="1"/>
    </row>
    <row r="5583" spans="3:3" x14ac:dyDescent="0.25">
      <c r="C5583" s="1"/>
    </row>
    <row r="5584" spans="3:3" x14ac:dyDescent="0.25">
      <c r="C5584" s="1"/>
    </row>
    <row r="5585" spans="3:3" x14ac:dyDescent="0.25">
      <c r="C5585" s="1"/>
    </row>
    <row r="5586" spans="3:3" x14ac:dyDescent="0.25">
      <c r="C5586" s="1"/>
    </row>
    <row r="5587" spans="3:3" x14ac:dyDescent="0.25">
      <c r="C5587" s="1"/>
    </row>
    <row r="5588" spans="3:3" x14ac:dyDescent="0.25">
      <c r="C5588" s="1"/>
    </row>
    <row r="5589" spans="3:3" x14ac:dyDescent="0.25">
      <c r="C5589" s="1"/>
    </row>
    <row r="5590" spans="3:3" x14ac:dyDescent="0.25">
      <c r="C5590" s="1"/>
    </row>
    <row r="5591" spans="3:3" x14ac:dyDescent="0.25">
      <c r="C5591" s="1"/>
    </row>
    <row r="5592" spans="3:3" x14ac:dyDescent="0.25">
      <c r="C5592" s="1"/>
    </row>
    <row r="5593" spans="3:3" x14ac:dyDescent="0.25">
      <c r="C5593" s="1"/>
    </row>
    <row r="5594" spans="3:3" x14ac:dyDescent="0.25">
      <c r="C5594" s="1"/>
    </row>
    <row r="5595" spans="3:3" x14ac:dyDescent="0.25">
      <c r="C5595" s="1"/>
    </row>
    <row r="5596" spans="3:3" x14ac:dyDescent="0.25">
      <c r="C5596" s="1"/>
    </row>
    <row r="5597" spans="3:3" x14ac:dyDescent="0.25">
      <c r="C5597" s="1"/>
    </row>
    <row r="5598" spans="3:3" x14ac:dyDescent="0.25">
      <c r="C5598" s="1"/>
    </row>
    <row r="5599" spans="3:3" x14ac:dyDescent="0.25">
      <c r="C5599" s="1"/>
    </row>
    <row r="5600" spans="3:3" x14ac:dyDescent="0.25">
      <c r="C5600" s="1"/>
    </row>
    <row r="5601" spans="3:3" x14ac:dyDescent="0.25">
      <c r="C5601" s="1"/>
    </row>
    <row r="5602" spans="3:3" x14ac:dyDescent="0.25">
      <c r="C5602" s="1"/>
    </row>
    <row r="5603" spans="3:3" x14ac:dyDescent="0.25">
      <c r="C5603" s="1"/>
    </row>
    <row r="5604" spans="3:3" x14ac:dyDescent="0.25">
      <c r="C5604" s="1"/>
    </row>
    <row r="5605" spans="3:3" x14ac:dyDescent="0.25">
      <c r="C5605" s="1"/>
    </row>
    <row r="5606" spans="3:3" x14ac:dyDescent="0.25">
      <c r="C5606" s="1"/>
    </row>
    <row r="5607" spans="3:3" x14ac:dyDescent="0.25">
      <c r="C5607" s="1"/>
    </row>
    <row r="5608" spans="3:3" x14ac:dyDescent="0.25">
      <c r="C5608" s="1"/>
    </row>
    <row r="5609" spans="3:3" x14ac:dyDescent="0.25">
      <c r="C5609" s="1"/>
    </row>
    <row r="5610" spans="3:3" x14ac:dyDescent="0.25">
      <c r="C5610" s="1"/>
    </row>
    <row r="5611" spans="3:3" x14ac:dyDescent="0.25">
      <c r="C5611" s="1"/>
    </row>
    <row r="5612" spans="3:3" x14ac:dyDescent="0.25">
      <c r="C5612" s="1"/>
    </row>
    <row r="5613" spans="3:3" x14ac:dyDescent="0.25">
      <c r="C5613" s="1"/>
    </row>
    <row r="5614" spans="3:3" x14ac:dyDescent="0.25">
      <c r="C5614" s="1"/>
    </row>
    <row r="5615" spans="3:3" x14ac:dyDescent="0.25">
      <c r="C5615" s="1"/>
    </row>
    <row r="5616" spans="3:3" x14ac:dyDescent="0.25">
      <c r="C5616" s="1"/>
    </row>
    <row r="5617" spans="3:3" x14ac:dyDescent="0.25">
      <c r="C5617" s="1"/>
    </row>
    <row r="5618" spans="3:3" x14ac:dyDescent="0.25">
      <c r="C5618" s="1"/>
    </row>
    <row r="5619" spans="3:3" x14ac:dyDescent="0.25">
      <c r="C5619" s="1"/>
    </row>
    <row r="5620" spans="3:3" x14ac:dyDescent="0.25">
      <c r="C5620" s="1"/>
    </row>
    <row r="5621" spans="3:3" x14ac:dyDescent="0.25">
      <c r="C5621" s="1"/>
    </row>
    <row r="5622" spans="3:3" x14ac:dyDescent="0.25">
      <c r="C5622" s="1"/>
    </row>
    <row r="5623" spans="3:3" x14ac:dyDescent="0.25">
      <c r="C5623" s="1"/>
    </row>
    <row r="5624" spans="3:3" x14ac:dyDescent="0.25">
      <c r="C5624" s="1"/>
    </row>
    <row r="5625" spans="3:3" x14ac:dyDescent="0.25">
      <c r="C5625" s="1"/>
    </row>
    <row r="5626" spans="3:3" x14ac:dyDescent="0.25">
      <c r="C5626" s="1"/>
    </row>
    <row r="5627" spans="3:3" x14ac:dyDescent="0.25">
      <c r="C5627" s="1"/>
    </row>
    <row r="5628" spans="3:3" x14ac:dyDescent="0.25">
      <c r="C5628" s="1"/>
    </row>
    <row r="5629" spans="3:3" x14ac:dyDescent="0.25">
      <c r="C5629" s="1"/>
    </row>
    <row r="5630" spans="3:3" x14ac:dyDescent="0.25">
      <c r="C5630" s="1"/>
    </row>
    <row r="5631" spans="3:3" x14ac:dyDescent="0.25">
      <c r="C5631" s="1"/>
    </row>
    <row r="5632" spans="3:3" x14ac:dyDescent="0.25">
      <c r="C5632" s="1"/>
    </row>
    <row r="5633" spans="3:3" x14ac:dyDescent="0.25">
      <c r="C5633" s="1"/>
    </row>
    <row r="5634" spans="3:3" x14ac:dyDescent="0.25">
      <c r="C5634" s="1"/>
    </row>
    <row r="5635" spans="3:3" x14ac:dyDescent="0.25">
      <c r="C5635" s="1"/>
    </row>
    <row r="5636" spans="3:3" x14ac:dyDescent="0.25">
      <c r="C5636" s="1"/>
    </row>
    <row r="5637" spans="3:3" x14ac:dyDescent="0.25">
      <c r="C5637" s="1"/>
    </row>
    <row r="5638" spans="3:3" x14ac:dyDescent="0.25">
      <c r="C5638" s="1"/>
    </row>
    <row r="5639" spans="3:3" x14ac:dyDescent="0.25">
      <c r="C5639" s="1"/>
    </row>
    <row r="5640" spans="3:3" x14ac:dyDescent="0.25">
      <c r="C5640" s="1"/>
    </row>
    <row r="5641" spans="3:3" x14ac:dyDescent="0.25">
      <c r="C5641" s="1"/>
    </row>
    <row r="5642" spans="3:3" x14ac:dyDescent="0.25">
      <c r="C5642" s="1"/>
    </row>
    <row r="5643" spans="3:3" x14ac:dyDescent="0.25">
      <c r="C5643" s="1"/>
    </row>
    <row r="5644" spans="3:3" x14ac:dyDescent="0.25">
      <c r="C5644" s="1"/>
    </row>
    <row r="5645" spans="3:3" x14ac:dyDescent="0.25">
      <c r="C5645" s="1"/>
    </row>
    <row r="5646" spans="3:3" x14ac:dyDescent="0.25">
      <c r="C5646" s="1"/>
    </row>
    <row r="5647" spans="3:3" x14ac:dyDescent="0.25">
      <c r="C5647" s="1"/>
    </row>
    <row r="5648" spans="3:3" x14ac:dyDescent="0.25">
      <c r="C5648" s="1"/>
    </row>
    <row r="5649" spans="3:3" x14ac:dyDescent="0.25">
      <c r="C5649" s="1"/>
    </row>
    <row r="5650" spans="3:3" x14ac:dyDescent="0.25">
      <c r="C5650" s="1"/>
    </row>
    <row r="5651" spans="3:3" x14ac:dyDescent="0.25">
      <c r="C5651" s="1"/>
    </row>
    <row r="5652" spans="3:3" x14ac:dyDescent="0.25">
      <c r="C5652" s="1"/>
    </row>
    <row r="5653" spans="3:3" x14ac:dyDescent="0.25">
      <c r="C5653" s="1"/>
    </row>
    <row r="5654" spans="3:3" x14ac:dyDescent="0.25">
      <c r="C5654" s="1"/>
    </row>
    <row r="5655" spans="3:3" x14ac:dyDescent="0.25">
      <c r="C5655" s="1"/>
    </row>
    <row r="5656" spans="3:3" x14ac:dyDescent="0.25">
      <c r="C5656" s="1"/>
    </row>
    <row r="5657" spans="3:3" x14ac:dyDescent="0.25">
      <c r="C5657" s="1"/>
    </row>
    <row r="5658" spans="3:3" x14ac:dyDescent="0.25">
      <c r="C5658" s="1"/>
    </row>
    <row r="5659" spans="3:3" x14ac:dyDescent="0.25">
      <c r="C5659" s="1"/>
    </row>
    <row r="5660" spans="3:3" x14ac:dyDescent="0.25">
      <c r="C5660" s="1"/>
    </row>
    <row r="5661" spans="3:3" x14ac:dyDescent="0.25">
      <c r="C5661" s="1"/>
    </row>
    <row r="5662" spans="3:3" x14ac:dyDescent="0.25">
      <c r="C5662" s="1"/>
    </row>
    <row r="5663" spans="3:3" x14ac:dyDescent="0.25">
      <c r="C5663" s="1"/>
    </row>
    <row r="5664" spans="3:3" x14ac:dyDescent="0.25">
      <c r="C5664" s="1"/>
    </row>
    <row r="5665" spans="3:3" x14ac:dyDescent="0.25">
      <c r="C5665" s="1"/>
    </row>
    <row r="5666" spans="3:3" x14ac:dyDescent="0.25">
      <c r="C5666" s="1"/>
    </row>
    <row r="5667" spans="3:3" x14ac:dyDescent="0.25">
      <c r="C5667" s="1"/>
    </row>
    <row r="5668" spans="3:3" x14ac:dyDescent="0.25">
      <c r="C5668" s="1"/>
    </row>
    <row r="5669" spans="3:3" x14ac:dyDescent="0.25">
      <c r="C5669" s="1"/>
    </row>
    <row r="5670" spans="3:3" x14ac:dyDescent="0.25">
      <c r="C5670" s="1"/>
    </row>
    <row r="5671" spans="3:3" x14ac:dyDescent="0.25">
      <c r="C5671" s="1"/>
    </row>
    <row r="5672" spans="3:3" x14ac:dyDescent="0.25">
      <c r="C5672" s="1"/>
    </row>
    <row r="5673" spans="3:3" x14ac:dyDescent="0.25">
      <c r="C5673" s="1"/>
    </row>
    <row r="5674" spans="3:3" x14ac:dyDescent="0.25">
      <c r="C5674" s="1"/>
    </row>
    <row r="5675" spans="3:3" x14ac:dyDescent="0.25">
      <c r="C5675" s="1"/>
    </row>
    <row r="5676" spans="3:3" x14ac:dyDescent="0.25">
      <c r="C5676" s="1"/>
    </row>
    <row r="5677" spans="3:3" x14ac:dyDescent="0.25">
      <c r="C5677" s="1"/>
    </row>
    <row r="5678" spans="3:3" x14ac:dyDescent="0.25">
      <c r="C5678" s="1"/>
    </row>
    <row r="5679" spans="3:3" x14ac:dyDescent="0.25">
      <c r="C5679" s="1"/>
    </row>
    <row r="5680" spans="3:3" x14ac:dyDescent="0.25">
      <c r="C5680" s="1"/>
    </row>
    <row r="5681" spans="3:3" x14ac:dyDescent="0.25">
      <c r="C5681" s="1"/>
    </row>
    <row r="5682" spans="3:3" x14ac:dyDescent="0.25">
      <c r="C5682" s="1"/>
    </row>
    <row r="5683" spans="3:3" x14ac:dyDescent="0.25">
      <c r="C5683" s="1"/>
    </row>
    <row r="5684" spans="3:3" x14ac:dyDescent="0.25">
      <c r="C5684" s="1"/>
    </row>
    <row r="5685" spans="3:3" x14ac:dyDescent="0.25">
      <c r="C5685" s="1"/>
    </row>
    <row r="5686" spans="3:3" x14ac:dyDescent="0.25">
      <c r="C5686" s="1"/>
    </row>
    <row r="5687" spans="3:3" x14ac:dyDescent="0.25">
      <c r="C5687" s="1"/>
    </row>
    <row r="5688" spans="3:3" x14ac:dyDescent="0.25">
      <c r="C5688" s="1"/>
    </row>
    <row r="5689" spans="3:3" x14ac:dyDescent="0.25">
      <c r="C5689" s="1"/>
    </row>
    <row r="5690" spans="3:3" x14ac:dyDescent="0.25">
      <c r="C5690" s="1"/>
    </row>
    <row r="5691" spans="3:3" x14ac:dyDescent="0.25">
      <c r="C5691" s="1"/>
    </row>
    <row r="5692" spans="3:3" x14ac:dyDescent="0.25">
      <c r="C5692" s="1"/>
    </row>
    <row r="5693" spans="3:3" x14ac:dyDescent="0.25">
      <c r="C5693" s="1"/>
    </row>
    <row r="5694" spans="3:3" x14ac:dyDescent="0.25">
      <c r="C5694" s="1"/>
    </row>
    <row r="5695" spans="3:3" x14ac:dyDescent="0.25">
      <c r="C5695" s="1"/>
    </row>
    <row r="5696" spans="3:3" x14ac:dyDescent="0.25">
      <c r="C5696" s="1"/>
    </row>
    <row r="5697" spans="3:3" x14ac:dyDescent="0.25">
      <c r="C5697" s="1"/>
    </row>
    <row r="5698" spans="3:3" x14ac:dyDescent="0.25">
      <c r="C5698" s="1"/>
    </row>
    <row r="5699" spans="3:3" x14ac:dyDescent="0.25">
      <c r="C5699" s="1"/>
    </row>
    <row r="5700" spans="3:3" x14ac:dyDescent="0.25">
      <c r="C5700" s="1"/>
    </row>
    <row r="5701" spans="3:3" x14ac:dyDescent="0.25">
      <c r="C5701" s="1"/>
    </row>
    <row r="5702" spans="3:3" x14ac:dyDescent="0.25">
      <c r="C5702" s="1"/>
    </row>
    <row r="5703" spans="3:3" x14ac:dyDescent="0.25">
      <c r="C5703" s="1"/>
    </row>
    <row r="5704" spans="3:3" x14ac:dyDescent="0.25">
      <c r="C5704" s="1"/>
    </row>
    <row r="5705" spans="3:3" x14ac:dyDescent="0.25">
      <c r="C5705" s="1"/>
    </row>
    <row r="5706" spans="3:3" x14ac:dyDescent="0.25">
      <c r="C5706" s="1"/>
    </row>
    <row r="5707" spans="3:3" x14ac:dyDescent="0.25">
      <c r="C5707" s="1"/>
    </row>
    <row r="5708" spans="3:3" x14ac:dyDescent="0.25">
      <c r="C5708" s="1"/>
    </row>
    <row r="5709" spans="3:3" x14ac:dyDescent="0.25">
      <c r="C5709" s="2"/>
    </row>
    <row r="5710" spans="3:3" x14ac:dyDescent="0.25">
      <c r="C5710" s="1"/>
    </row>
    <row r="5711" spans="3:3" x14ac:dyDescent="0.25">
      <c r="C5711" s="1"/>
    </row>
    <row r="5712" spans="3:3" x14ac:dyDescent="0.25">
      <c r="C5712" s="1"/>
    </row>
    <row r="5713" spans="3:3" x14ac:dyDescent="0.25">
      <c r="C5713" s="1"/>
    </row>
    <row r="5714" spans="3:3" x14ac:dyDescent="0.25">
      <c r="C5714" s="1"/>
    </row>
    <row r="5715" spans="3:3" x14ac:dyDescent="0.25">
      <c r="C5715" s="1"/>
    </row>
    <row r="5716" spans="3:3" x14ac:dyDescent="0.25">
      <c r="C5716" s="1"/>
    </row>
    <row r="5717" spans="3:3" x14ac:dyDescent="0.25">
      <c r="C5717" s="1"/>
    </row>
    <row r="5718" spans="3:3" x14ac:dyDescent="0.25">
      <c r="C5718" s="1"/>
    </row>
    <row r="5719" spans="3:3" x14ac:dyDescent="0.25">
      <c r="C5719" s="1"/>
    </row>
    <row r="5720" spans="3:3" x14ac:dyDescent="0.25">
      <c r="C5720" s="1"/>
    </row>
    <row r="5721" spans="3:3" x14ac:dyDescent="0.25">
      <c r="C5721" s="1"/>
    </row>
    <row r="5722" spans="3:3" x14ac:dyDescent="0.25">
      <c r="C5722" s="1"/>
    </row>
    <row r="5723" spans="3:3" x14ac:dyDescent="0.25">
      <c r="C5723" s="1"/>
    </row>
    <row r="5724" spans="3:3" x14ac:dyDescent="0.25">
      <c r="C5724" s="1"/>
    </row>
    <row r="5725" spans="3:3" x14ac:dyDescent="0.25">
      <c r="C5725" s="1"/>
    </row>
    <row r="5726" spans="3:3" x14ac:dyDescent="0.25">
      <c r="C5726" s="1"/>
    </row>
    <row r="5727" spans="3:3" x14ac:dyDescent="0.25">
      <c r="C5727" s="1"/>
    </row>
    <row r="5728" spans="3:3" x14ac:dyDescent="0.25">
      <c r="C5728" s="1"/>
    </row>
    <row r="5729" spans="3:3" x14ac:dyDescent="0.25">
      <c r="C5729" s="1"/>
    </row>
    <row r="5730" spans="3:3" x14ac:dyDescent="0.25">
      <c r="C5730" s="1"/>
    </row>
    <row r="5731" spans="3:3" x14ac:dyDescent="0.25">
      <c r="C5731" s="1"/>
    </row>
    <row r="5732" spans="3:3" x14ac:dyDescent="0.25">
      <c r="C5732" s="1"/>
    </row>
    <row r="5733" spans="3:3" x14ac:dyDescent="0.25">
      <c r="C5733" s="1"/>
    </row>
    <row r="5734" spans="3:3" x14ac:dyDescent="0.25">
      <c r="C5734" s="1"/>
    </row>
    <row r="5735" spans="3:3" x14ac:dyDescent="0.25">
      <c r="C5735" s="1"/>
    </row>
    <row r="5736" spans="3:3" x14ac:dyDescent="0.25">
      <c r="C5736" s="1"/>
    </row>
    <row r="5737" spans="3:3" x14ac:dyDescent="0.25">
      <c r="C5737" s="1"/>
    </row>
    <row r="5738" spans="3:3" x14ac:dyDescent="0.25">
      <c r="C5738" s="1"/>
    </row>
    <row r="5739" spans="3:3" x14ac:dyDescent="0.25">
      <c r="C5739" s="1"/>
    </row>
    <row r="5740" spans="3:3" x14ac:dyDescent="0.25">
      <c r="C5740" s="1"/>
    </row>
    <row r="5741" spans="3:3" x14ac:dyDescent="0.25">
      <c r="C5741" s="1"/>
    </row>
    <row r="5742" spans="3:3" x14ac:dyDescent="0.25">
      <c r="C5742" s="1"/>
    </row>
    <row r="5743" spans="3:3" x14ac:dyDescent="0.25">
      <c r="C5743" s="1"/>
    </row>
    <row r="5744" spans="3:3" x14ac:dyDescent="0.25">
      <c r="C5744" s="1"/>
    </row>
    <row r="5745" spans="3:3" x14ac:dyDescent="0.25">
      <c r="C5745" s="1"/>
    </row>
    <row r="5746" spans="3:3" x14ac:dyDescent="0.25">
      <c r="C5746" s="1"/>
    </row>
    <row r="5747" spans="3:3" x14ac:dyDescent="0.25">
      <c r="C5747" s="1"/>
    </row>
    <row r="5748" spans="3:3" x14ac:dyDescent="0.25">
      <c r="C5748" s="1"/>
    </row>
    <row r="5749" spans="3:3" x14ac:dyDescent="0.25">
      <c r="C5749" s="1"/>
    </row>
    <row r="5750" spans="3:3" x14ac:dyDescent="0.25">
      <c r="C5750" s="1"/>
    </row>
    <row r="5751" spans="3:3" x14ac:dyDescent="0.25">
      <c r="C5751" s="1"/>
    </row>
    <row r="5752" spans="3:3" x14ac:dyDescent="0.25">
      <c r="C5752" s="1"/>
    </row>
    <row r="5753" spans="3:3" x14ac:dyDescent="0.25">
      <c r="C5753" s="1"/>
    </row>
    <row r="5754" spans="3:3" x14ac:dyDescent="0.25">
      <c r="C5754" s="1"/>
    </row>
    <row r="5755" spans="3:3" x14ac:dyDescent="0.25">
      <c r="C5755" s="1"/>
    </row>
    <row r="5756" spans="3:3" x14ac:dyDescent="0.25">
      <c r="C5756" s="1"/>
    </row>
    <row r="5757" spans="3:3" x14ac:dyDescent="0.25">
      <c r="C5757" s="1"/>
    </row>
    <row r="5758" spans="3:3" x14ac:dyDescent="0.25">
      <c r="C5758" s="1"/>
    </row>
    <row r="5759" spans="3:3" x14ac:dyDescent="0.25">
      <c r="C5759" s="1"/>
    </row>
    <row r="5760" spans="3:3" x14ac:dyDescent="0.25">
      <c r="C5760" s="1"/>
    </row>
    <row r="5761" spans="3:3" x14ac:dyDescent="0.25">
      <c r="C5761" s="1"/>
    </row>
    <row r="5762" spans="3:3" x14ac:dyDescent="0.25">
      <c r="C5762" s="1"/>
    </row>
    <row r="5763" spans="3:3" x14ac:dyDescent="0.25">
      <c r="C5763" s="1"/>
    </row>
    <row r="5764" spans="3:3" x14ac:dyDescent="0.25">
      <c r="C5764" s="1"/>
    </row>
    <row r="5765" spans="3:3" x14ac:dyDescent="0.25">
      <c r="C5765" s="1"/>
    </row>
    <row r="5766" spans="3:3" x14ac:dyDescent="0.25">
      <c r="C5766" s="1"/>
    </row>
    <row r="5767" spans="3:3" x14ac:dyDescent="0.25">
      <c r="C5767" s="1"/>
    </row>
    <row r="5768" spans="3:3" x14ac:dyDescent="0.25">
      <c r="C5768" s="1"/>
    </row>
    <row r="5769" spans="3:3" x14ac:dyDescent="0.25">
      <c r="C5769" s="1"/>
    </row>
    <row r="5770" spans="3:3" x14ac:dyDescent="0.25">
      <c r="C5770" s="1"/>
    </row>
    <row r="5771" spans="3:3" x14ac:dyDescent="0.25">
      <c r="C5771" s="1"/>
    </row>
    <row r="5772" spans="3:3" x14ac:dyDescent="0.25">
      <c r="C5772" s="1"/>
    </row>
    <row r="5773" spans="3:3" x14ac:dyDescent="0.25">
      <c r="C5773" s="1"/>
    </row>
    <row r="5774" spans="3:3" x14ac:dyDescent="0.25">
      <c r="C5774" s="1"/>
    </row>
    <row r="5775" spans="3:3" x14ac:dyDescent="0.25">
      <c r="C5775" s="1"/>
    </row>
    <row r="5776" spans="3:3" x14ac:dyDescent="0.25">
      <c r="C5776" s="1"/>
    </row>
    <row r="5777" spans="3:3" x14ac:dyDescent="0.25">
      <c r="C5777" s="1"/>
    </row>
    <row r="5778" spans="3:3" x14ac:dyDescent="0.25">
      <c r="C5778" s="1"/>
    </row>
    <row r="5779" spans="3:3" x14ac:dyDescent="0.25">
      <c r="C5779" s="1"/>
    </row>
    <row r="5780" spans="3:3" x14ac:dyDescent="0.25">
      <c r="C5780" s="1"/>
    </row>
    <row r="5781" spans="3:3" x14ac:dyDescent="0.25">
      <c r="C5781" s="1"/>
    </row>
    <row r="5782" spans="3:3" x14ac:dyDescent="0.25">
      <c r="C5782" s="1"/>
    </row>
    <row r="5783" spans="3:3" x14ac:dyDescent="0.25">
      <c r="C5783" s="1"/>
    </row>
    <row r="5784" spans="3:3" x14ac:dyDescent="0.25">
      <c r="C5784" s="1"/>
    </row>
    <row r="5785" spans="3:3" x14ac:dyDescent="0.25">
      <c r="C5785" s="1"/>
    </row>
    <row r="5786" spans="3:3" x14ac:dyDescent="0.25">
      <c r="C5786" s="1"/>
    </row>
    <row r="5787" spans="3:3" x14ac:dyDescent="0.25">
      <c r="C5787" s="1"/>
    </row>
    <row r="5788" spans="3:3" x14ac:dyDescent="0.25">
      <c r="C5788" s="1"/>
    </row>
    <row r="5789" spans="3:3" x14ac:dyDescent="0.25">
      <c r="C5789" s="1"/>
    </row>
    <row r="5790" spans="3:3" x14ac:dyDescent="0.25">
      <c r="C5790" s="1"/>
    </row>
    <row r="5791" spans="3:3" x14ac:dyDescent="0.25">
      <c r="C5791" s="1"/>
    </row>
    <row r="5792" spans="3:3" x14ac:dyDescent="0.25">
      <c r="C5792" s="1"/>
    </row>
    <row r="5793" spans="3:3" x14ac:dyDescent="0.25">
      <c r="C5793" s="1"/>
    </row>
    <row r="5794" spans="3:3" x14ac:dyDescent="0.25">
      <c r="C5794" s="1"/>
    </row>
    <row r="5795" spans="3:3" x14ac:dyDescent="0.25">
      <c r="C5795" s="1"/>
    </row>
    <row r="5796" spans="3:3" x14ac:dyDescent="0.25">
      <c r="C5796" s="1"/>
    </row>
    <row r="5797" spans="3:3" x14ac:dyDescent="0.25">
      <c r="C5797" s="1"/>
    </row>
    <row r="5798" spans="3:3" x14ac:dyDescent="0.25">
      <c r="C5798" s="1"/>
    </row>
    <row r="5799" spans="3:3" x14ac:dyDescent="0.25">
      <c r="C5799" s="1"/>
    </row>
    <row r="5800" spans="3:3" x14ac:dyDescent="0.25">
      <c r="C5800" s="1"/>
    </row>
    <row r="5801" spans="3:3" x14ac:dyDescent="0.25">
      <c r="C5801" s="1"/>
    </row>
    <row r="5802" spans="3:3" x14ac:dyDescent="0.25">
      <c r="C5802" s="1"/>
    </row>
    <row r="5803" spans="3:3" x14ac:dyDescent="0.25">
      <c r="C5803" s="1"/>
    </row>
    <row r="5804" spans="3:3" x14ac:dyDescent="0.25">
      <c r="C5804" s="1"/>
    </row>
    <row r="5805" spans="3:3" x14ac:dyDescent="0.25">
      <c r="C5805" s="1"/>
    </row>
    <row r="5806" spans="3:3" x14ac:dyDescent="0.25">
      <c r="C5806" s="1"/>
    </row>
    <row r="5807" spans="3:3" x14ac:dyDescent="0.25">
      <c r="C5807" s="1"/>
    </row>
    <row r="5808" spans="3:3" x14ac:dyDescent="0.25">
      <c r="C5808" s="1"/>
    </row>
    <row r="5809" spans="3:3" x14ac:dyDescent="0.25">
      <c r="C5809" s="1"/>
    </row>
    <row r="5810" spans="3:3" x14ac:dyDescent="0.25">
      <c r="C5810" s="1"/>
    </row>
    <row r="5811" spans="3:3" x14ac:dyDescent="0.25">
      <c r="C5811" s="1"/>
    </row>
    <row r="5812" spans="3:3" x14ac:dyDescent="0.25">
      <c r="C5812" s="1"/>
    </row>
    <row r="5813" spans="3:3" x14ac:dyDescent="0.25">
      <c r="C5813" s="1"/>
    </row>
    <row r="5814" spans="3:3" x14ac:dyDescent="0.25">
      <c r="C5814" s="1"/>
    </row>
    <row r="5815" spans="3:3" x14ac:dyDescent="0.25">
      <c r="C5815" s="1"/>
    </row>
    <row r="5816" spans="3:3" x14ac:dyDescent="0.25">
      <c r="C5816" s="1"/>
    </row>
    <row r="5817" spans="3:3" x14ac:dyDescent="0.25">
      <c r="C5817" s="1"/>
    </row>
    <row r="5818" spans="3:3" x14ac:dyDescent="0.25">
      <c r="C5818" s="1"/>
    </row>
    <row r="5819" spans="3:3" x14ac:dyDescent="0.25">
      <c r="C5819" s="1"/>
    </row>
    <row r="5820" spans="3:3" x14ac:dyDescent="0.25">
      <c r="C5820" s="1"/>
    </row>
    <row r="5821" spans="3:3" x14ac:dyDescent="0.25">
      <c r="C5821" s="1"/>
    </row>
    <row r="5822" spans="3:3" x14ac:dyDescent="0.25">
      <c r="C5822" s="1"/>
    </row>
    <row r="5823" spans="3:3" x14ac:dyDescent="0.25">
      <c r="C5823" s="1"/>
    </row>
    <row r="5824" spans="3:3" x14ac:dyDescent="0.25">
      <c r="C5824" s="1"/>
    </row>
    <row r="5825" spans="3:3" x14ac:dyDescent="0.25">
      <c r="C5825" s="1"/>
    </row>
    <row r="5826" spans="3:3" x14ac:dyDescent="0.25">
      <c r="C5826" s="1"/>
    </row>
    <row r="5827" spans="3:3" x14ac:dyDescent="0.25">
      <c r="C5827" s="1"/>
    </row>
    <row r="5828" spans="3:3" x14ac:dyDescent="0.25">
      <c r="C5828" s="1"/>
    </row>
    <row r="5829" spans="3:3" x14ac:dyDescent="0.25">
      <c r="C5829" s="1"/>
    </row>
    <row r="5830" spans="3:3" x14ac:dyDescent="0.25">
      <c r="C5830" s="1"/>
    </row>
    <row r="5831" spans="3:3" x14ac:dyDescent="0.25">
      <c r="C5831" s="1"/>
    </row>
    <row r="5832" spans="3:3" x14ac:dyDescent="0.25">
      <c r="C5832" s="1"/>
    </row>
    <row r="5833" spans="3:3" x14ac:dyDescent="0.25">
      <c r="C5833" s="1"/>
    </row>
    <row r="5834" spans="3:3" x14ac:dyDescent="0.25">
      <c r="C5834" s="1"/>
    </row>
    <row r="5835" spans="3:3" x14ac:dyDescent="0.25">
      <c r="C5835" s="1"/>
    </row>
    <row r="5836" spans="3:3" x14ac:dyDescent="0.25">
      <c r="C5836" s="1"/>
    </row>
    <row r="5837" spans="3:3" x14ac:dyDescent="0.25">
      <c r="C5837" s="1"/>
    </row>
    <row r="5838" spans="3:3" x14ac:dyDescent="0.25">
      <c r="C5838" s="1"/>
    </row>
    <row r="5839" spans="3:3" x14ac:dyDescent="0.25">
      <c r="C5839" s="1"/>
    </row>
    <row r="5840" spans="3:3" x14ac:dyDescent="0.25">
      <c r="C5840" s="1"/>
    </row>
    <row r="5841" spans="3:3" x14ac:dyDescent="0.25">
      <c r="C5841" s="1"/>
    </row>
    <row r="5842" spans="3:3" x14ac:dyDescent="0.25">
      <c r="C5842" s="1"/>
    </row>
    <row r="5843" spans="3:3" x14ac:dyDescent="0.25">
      <c r="C5843" s="1"/>
    </row>
    <row r="5844" spans="3:3" x14ac:dyDescent="0.25">
      <c r="C5844" s="1"/>
    </row>
    <row r="5845" spans="3:3" x14ac:dyDescent="0.25">
      <c r="C5845" s="1"/>
    </row>
    <row r="5846" spans="3:3" x14ac:dyDescent="0.25">
      <c r="C5846" s="1"/>
    </row>
    <row r="5847" spans="3:3" x14ac:dyDescent="0.25">
      <c r="C5847" s="1"/>
    </row>
    <row r="5848" spans="3:3" x14ac:dyDescent="0.25">
      <c r="C5848" s="1"/>
    </row>
    <row r="5849" spans="3:3" x14ac:dyDescent="0.25">
      <c r="C5849" s="1"/>
    </row>
    <row r="5850" spans="3:3" x14ac:dyDescent="0.25">
      <c r="C5850" s="1"/>
    </row>
    <row r="5851" spans="3:3" x14ac:dyDescent="0.25">
      <c r="C5851" s="1"/>
    </row>
    <row r="5852" spans="3:3" x14ac:dyDescent="0.25">
      <c r="C5852" s="1"/>
    </row>
    <row r="5853" spans="3:3" x14ac:dyDescent="0.25">
      <c r="C5853" s="1"/>
    </row>
    <row r="5854" spans="3:3" x14ac:dyDescent="0.25">
      <c r="C5854" s="1"/>
    </row>
    <row r="5855" spans="3:3" x14ac:dyDescent="0.25">
      <c r="C5855" s="1"/>
    </row>
    <row r="5856" spans="3:3" x14ac:dyDescent="0.25">
      <c r="C5856" s="1"/>
    </row>
    <row r="5857" spans="3:3" x14ac:dyDescent="0.25">
      <c r="C5857" s="1"/>
    </row>
    <row r="5858" spans="3:3" x14ac:dyDescent="0.25">
      <c r="C5858" s="1"/>
    </row>
    <row r="5859" spans="3:3" x14ac:dyDescent="0.25">
      <c r="C5859" s="1"/>
    </row>
    <row r="5860" spans="3:3" x14ac:dyDescent="0.25">
      <c r="C5860" s="1"/>
    </row>
    <row r="5861" spans="3:3" x14ac:dyDescent="0.25">
      <c r="C5861" s="1"/>
    </row>
    <row r="5862" spans="3:3" x14ac:dyDescent="0.25">
      <c r="C5862" s="1"/>
    </row>
    <row r="5863" spans="3:3" x14ac:dyDescent="0.25">
      <c r="C5863" s="1"/>
    </row>
    <row r="5864" spans="3:3" x14ac:dyDescent="0.25">
      <c r="C5864" s="1"/>
    </row>
    <row r="5865" spans="3:3" x14ac:dyDescent="0.25">
      <c r="C5865" s="1"/>
    </row>
    <row r="5866" spans="3:3" x14ac:dyDescent="0.25">
      <c r="C5866" s="1"/>
    </row>
    <row r="5867" spans="3:3" x14ac:dyDescent="0.25">
      <c r="C5867" s="1"/>
    </row>
    <row r="5868" spans="3:3" x14ac:dyDescent="0.25">
      <c r="C5868" s="1"/>
    </row>
    <row r="5869" spans="3:3" x14ac:dyDescent="0.25">
      <c r="C5869" s="1"/>
    </row>
    <row r="5870" spans="3:3" x14ac:dyDescent="0.25">
      <c r="C5870" s="1"/>
    </row>
    <row r="5871" spans="3:3" x14ac:dyDescent="0.25">
      <c r="C5871" s="1"/>
    </row>
    <row r="5872" spans="3:3" x14ac:dyDescent="0.25">
      <c r="C5872" s="1"/>
    </row>
    <row r="5873" spans="3:3" x14ac:dyDescent="0.25">
      <c r="C5873" s="1"/>
    </row>
    <row r="5874" spans="3:3" x14ac:dyDescent="0.25">
      <c r="C5874" s="1"/>
    </row>
    <row r="5875" spans="3:3" x14ac:dyDescent="0.25">
      <c r="C5875" s="1"/>
    </row>
    <row r="5876" spans="3:3" x14ac:dyDescent="0.25">
      <c r="C5876" s="1"/>
    </row>
    <row r="5877" spans="3:3" x14ac:dyDescent="0.25">
      <c r="C5877" s="1"/>
    </row>
    <row r="5878" spans="3:3" x14ac:dyDescent="0.25">
      <c r="C5878" s="1"/>
    </row>
    <row r="5879" spans="3:3" x14ac:dyDescent="0.25">
      <c r="C5879" s="1"/>
    </row>
    <row r="5880" spans="3:3" x14ac:dyDescent="0.25">
      <c r="C5880" s="1"/>
    </row>
    <row r="5881" spans="3:3" x14ac:dyDescent="0.25">
      <c r="C5881" s="1"/>
    </row>
    <row r="5882" spans="3:3" x14ac:dyDescent="0.25">
      <c r="C5882" s="1"/>
    </row>
    <row r="5883" spans="3:3" x14ac:dyDescent="0.25">
      <c r="C5883" s="1"/>
    </row>
    <row r="5884" spans="3:3" x14ac:dyDescent="0.25">
      <c r="C5884" s="1"/>
    </row>
    <row r="5885" spans="3:3" x14ac:dyDescent="0.25">
      <c r="C5885" s="1"/>
    </row>
    <row r="5886" spans="3:3" x14ac:dyDescent="0.25">
      <c r="C5886" s="1"/>
    </row>
    <row r="5887" spans="3:3" x14ac:dyDescent="0.25">
      <c r="C5887" s="1"/>
    </row>
    <row r="5888" spans="3:3" x14ac:dyDescent="0.25">
      <c r="C5888" s="1"/>
    </row>
    <row r="5889" spans="3:3" x14ac:dyDescent="0.25">
      <c r="C5889" s="1"/>
    </row>
    <row r="5890" spans="3:3" x14ac:dyDescent="0.25">
      <c r="C5890" s="1"/>
    </row>
    <row r="5891" spans="3:3" x14ac:dyDescent="0.25">
      <c r="C5891" s="1"/>
    </row>
    <row r="5892" spans="3:3" x14ac:dyDescent="0.25">
      <c r="C5892" s="1"/>
    </row>
    <row r="5893" spans="3:3" x14ac:dyDescent="0.25">
      <c r="C5893" s="1"/>
    </row>
    <row r="5894" spans="3:3" x14ac:dyDescent="0.25">
      <c r="C5894" s="1"/>
    </row>
    <row r="5895" spans="3:3" x14ac:dyDescent="0.25">
      <c r="C5895" s="1"/>
    </row>
    <row r="5896" spans="3:3" x14ac:dyDescent="0.25">
      <c r="C5896" s="1"/>
    </row>
    <row r="5897" spans="3:3" x14ac:dyDescent="0.25">
      <c r="C5897" s="2"/>
    </row>
    <row r="5898" spans="3:3" x14ac:dyDescent="0.25">
      <c r="C5898" s="1"/>
    </row>
    <row r="5899" spans="3:3" x14ac:dyDescent="0.25">
      <c r="C5899" s="1"/>
    </row>
    <row r="5900" spans="3:3" x14ac:dyDescent="0.25">
      <c r="C5900" s="1"/>
    </row>
    <row r="5901" spans="3:3" x14ac:dyDescent="0.25">
      <c r="C5901" s="1"/>
    </row>
    <row r="5902" spans="3:3" x14ac:dyDescent="0.25">
      <c r="C5902" s="1"/>
    </row>
    <row r="5903" spans="3:3" x14ac:dyDescent="0.25">
      <c r="C5903" s="1"/>
    </row>
    <row r="5904" spans="3:3" x14ac:dyDescent="0.25">
      <c r="C5904" s="1"/>
    </row>
    <row r="5905" spans="3:3" x14ac:dyDescent="0.25">
      <c r="C5905" s="1"/>
    </row>
    <row r="5906" spans="3:3" x14ac:dyDescent="0.25">
      <c r="C5906" s="1"/>
    </row>
    <row r="5907" spans="3:3" x14ac:dyDescent="0.25">
      <c r="C5907" s="1"/>
    </row>
    <row r="5908" spans="3:3" x14ac:dyDescent="0.25">
      <c r="C5908" s="1"/>
    </row>
    <row r="5909" spans="3:3" x14ac:dyDescent="0.25">
      <c r="C5909" s="1"/>
    </row>
    <row r="5910" spans="3:3" x14ac:dyDescent="0.25">
      <c r="C5910" s="1"/>
    </row>
    <row r="5911" spans="3:3" x14ac:dyDescent="0.25">
      <c r="C5911" s="1"/>
    </row>
    <row r="5912" spans="3:3" x14ac:dyDescent="0.25">
      <c r="C5912" s="1"/>
    </row>
    <row r="5913" spans="3:3" x14ac:dyDescent="0.25">
      <c r="C5913" s="1"/>
    </row>
    <row r="5914" spans="3:3" x14ac:dyDescent="0.25">
      <c r="C5914" s="1"/>
    </row>
    <row r="5915" spans="3:3" x14ac:dyDescent="0.25">
      <c r="C5915" s="1"/>
    </row>
    <row r="5916" spans="3:3" x14ac:dyDescent="0.25">
      <c r="C5916" s="1"/>
    </row>
    <row r="5917" spans="3:3" x14ac:dyDescent="0.25">
      <c r="C5917" s="1"/>
    </row>
    <row r="5918" spans="3:3" x14ac:dyDescent="0.25">
      <c r="C5918" s="1"/>
    </row>
    <row r="5919" spans="3:3" x14ac:dyDescent="0.25">
      <c r="C5919" s="1"/>
    </row>
    <row r="5920" spans="3:3" x14ac:dyDescent="0.25">
      <c r="C5920" s="1"/>
    </row>
    <row r="5921" spans="3:3" x14ac:dyDescent="0.25">
      <c r="C5921" s="1"/>
    </row>
    <row r="5922" spans="3:3" x14ac:dyDescent="0.25">
      <c r="C5922" s="1"/>
    </row>
    <row r="5923" spans="3:3" x14ac:dyDescent="0.25">
      <c r="C5923" s="1"/>
    </row>
    <row r="5924" spans="3:3" x14ac:dyDescent="0.25">
      <c r="C5924" s="1"/>
    </row>
    <row r="5925" spans="3:3" x14ac:dyDescent="0.25">
      <c r="C5925" s="1"/>
    </row>
    <row r="5926" spans="3:3" x14ac:dyDescent="0.25">
      <c r="C5926" s="1"/>
    </row>
    <row r="5927" spans="3:3" x14ac:dyDescent="0.25">
      <c r="C5927" s="1"/>
    </row>
    <row r="5928" spans="3:3" x14ac:dyDescent="0.25">
      <c r="C5928" s="1"/>
    </row>
    <row r="5929" spans="3:3" x14ac:dyDescent="0.25">
      <c r="C5929" s="1"/>
    </row>
    <row r="5930" spans="3:3" x14ac:dyDescent="0.25">
      <c r="C5930" s="1"/>
    </row>
    <row r="5931" spans="3:3" x14ac:dyDescent="0.25">
      <c r="C5931" s="1"/>
    </row>
    <row r="5932" spans="3:3" x14ac:dyDescent="0.25">
      <c r="C5932" s="1"/>
    </row>
    <row r="5933" spans="3:3" x14ac:dyDescent="0.25">
      <c r="C5933" s="1"/>
    </row>
    <row r="5934" spans="3:3" x14ac:dyDescent="0.25">
      <c r="C5934" s="1"/>
    </row>
    <row r="5935" spans="3:3" x14ac:dyDescent="0.25">
      <c r="C5935" s="1"/>
    </row>
    <row r="5936" spans="3:3" x14ac:dyDescent="0.25">
      <c r="C5936" s="1"/>
    </row>
    <row r="5937" spans="3:3" x14ac:dyDescent="0.25">
      <c r="C5937" s="1"/>
    </row>
    <row r="5938" spans="3:3" x14ac:dyDescent="0.25">
      <c r="C5938" s="1"/>
    </row>
    <row r="5939" spans="3:3" x14ac:dyDescent="0.25">
      <c r="C5939" s="1"/>
    </row>
    <row r="5940" spans="3:3" x14ac:dyDescent="0.25">
      <c r="C5940" s="1"/>
    </row>
    <row r="5941" spans="3:3" x14ac:dyDescent="0.25">
      <c r="C5941" s="1"/>
    </row>
    <row r="5942" spans="3:3" x14ac:dyDescent="0.25">
      <c r="C5942" s="1"/>
    </row>
    <row r="5943" spans="3:3" x14ac:dyDescent="0.25">
      <c r="C5943" s="1"/>
    </row>
    <row r="5944" spans="3:3" x14ac:dyDescent="0.25">
      <c r="C5944" s="1"/>
    </row>
    <row r="5945" spans="3:3" x14ac:dyDescent="0.25">
      <c r="C5945" s="1"/>
    </row>
    <row r="5946" spans="3:3" x14ac:dyDescent="0.25">
      <c r="C5946" s="1"/>
    </row>
    <row r="5947" spans="3:3" x14ac:dyDescent="0.25">
      <c r="C5947" s="1"/>
    </row>
    <row r="5948" spans="3:3" x14ac:dyDescent="0.25">
      <c r="C5948" s="1"/>
    </row>
    <row r="5949" spans="3:3" x14ac:dyDescent="0.25">
      <c r="C5949" s="1"/>
    </row>
    <row r="5950" spans="3:3" x14ac:dyDescent="0.25">
      <c r="C5950" s="1"/>
    </row>
    <row r="5951" spans="3:3" x14ac:dyDescent="0.25">
      <c r="C5951" s="1"/>
    </row>
    <row r="5952" spans="3:3" x14ac:dyDescent="0.25">
      <c r="C5952" s="1"/>
    </row>
    <row r="5953" spans="3:3" x14ac:dyDescent="0.25">
      <c r="C5953" s="1"/>
    </row>
    <row r="5954" spans="3:3" x14ac:dyDescent="0.25">
      <c r="C5954" s="1"/>
    </row>
    <row r="5955" spans="3:3" x14ac:dyDescent="0.25">
      <c r="C5955" s="1"/>
    </row>
    <row r="5956" spans="3:3" x14ac:dyDescent="0.25">
      <c r="C5956" s="1"/>
    </row>
    <row r="5957" spans="3:3" x14ac:dyDescent="0.25">
      <c r="C5957" s="1"/>
    </row>
    <row r="5958" spans="3:3" x14ac:dyDescent="0.25">
      <c r="C5958" s="1"/>
    </row>
    <row r="5959" spans="3:3" x14ac:dyDescent="0.25">
      <c r="C5959" s="1"/>
    </row>
    <row r="5960" spans="3:3" x14ac:dyDescent="0.25">
      <c r="C5960" s="1"/>
    </row>
    <row r="5961" spans="3:3" x14ac:dyDescent="0.25">
      <c r="C5961" s="1"/>
    </row>
    <row r="5962" spans="3:3" x14ac:dyDescent="0.25">
      <c r="C5962" s="1"/>
    </row>
    <row r="5963" spans="3:3" x14ac:dyDescent="0.25">
      <c r="C5963" s="1"/>
    </row>
    <row r="5964" spans="3:3" x14ac:dyDescent="0.25">
      <c r="C5964" s="1"/>
    </row>
    <row r="5965" spans="3:3" x14ac:dyDescent="0.25">
      <c r="C5965" s="1"/>
    </row>
    <row r="5966" spans="3:3" x14ac:dyDescent="0.25">
      <c r="C5966" s="1"/>
    </row>
    <row r="5967" spans="3:3" x14ac:dyDescent="0.25">
      <c r="C5967" s="1"/>
    </row>
    <row r="5968" spans="3:3" x14ac:dyDescent="0.25">
      <c r="C5968" s="1"/>
    </row>
    <row r="5969" spans="3:3" x14ac:dyDescent="0.25">
      <c r="C5969" s="1"/>
    </row>
    <row r="5970" spans="3:3" x14ac:dyDescent="0.25">
      <c r="C5970" s="1"/>
    </row>
    <row r="5971" spans="3:3" x14ac:dyDescent="0.25">
      <c r="C5971" s="1"/>
    </row>
    <row r="5972" spans="3:3" x14ac:dyDescent="0.25">
      <c r="C5972" s="1"/>
    </row>
    <row r="5973" spans="3:3" x14ac:dyDescent="0.25">
      <c r="C5973" s="1"/>
    </row>
    <row r="5974" spans="3:3" x14ac:dyDescent="0.25">
      <c r="C5974" s="1"/>
    </row>
    <row r="5975" spans="3:3" x14ac:dyDescent="0.25">
      <c r="C5975" s="1"/>
    </row>
    <row r="5976" spans="3:3" x14ac:dyDescent="0.25">
      <c r="C5976" s="1"/>
    </row>
    <row r="5977" spans="3:3" x14ac:dyDescent="0.25">
      <c r="C5977" s="1"/>
    </row>
    <row r="5978" spans="3:3" x14ac:dyDescent="0.25">
      <c r="C5978" s="1"/>
    </row>
    <row r="5979" spans="3:3" x14ac:dyDescent="0.25">
      <c r="C5979" s="1"/>
    </row>
    <row r="5980" spans="3:3" x14ac:dyDescent="0.25">
      <c r="C5980" s="1"/>
    </row>
    <row r="5981" spans="3:3" x14ac:dyDescent="0.25">
      <c r="C5981" s="1"/>
    </row>
    <row r="5982" spans="3:3" x14ac:dyDescent="0.25">
      <c r="C5982" s="1"/>
    </row>
    <row r="5983" spans="3:3" x14ac:dyDescent="0.25">
      <c r="C5983" s="1"/>
    </row>
    <row r="5984" spans="3:3" x14ac:dyDescent="0.25">
      <c r="C5984" s="1"/>
    </row>
    <row r="5985" spans="3:3" x14ac:dyDescent="0.25">
      <c r="C5985" s="1"/>
    </row>
    <row r="5986" spans="3:3" x14ac:dyDescent="0.25">
      <c r="C5986" s="1"/>
    </row>
    <row r="5987" spans="3:3" x14ac:dyDescent="0.25">
      <c r="C5987" s="1"/>
    </row>
    <row r="5988" spans="3:3" x14ac:dyDescent="0.25">
      <c r="C5988" s="1"/>
    </row>
    <row r="5989" spans="3:3" x14ac:dyDescent="0.25">
      <c r="C5989" s="1"/>
    </row>
    <row r="5990" spans="3:3" x14ac:dyDescent="0.25">
      <c r="C5990" s="1"/>
    </row>
    <row r="5991" spans="3:3" x14ac:dyDescent="0.25">
      <c r="C5991" s="1"/>
    </row>
    <row r="5992" spans="3:3" x14ac:dyDescent="0.25">
      <c r="C5992" s="1"/>
    </row>
    <row r="5993" spans="3:3" x14ac:dyDescent="0.25">
      <c r="C5993" s="1"/>
    </row>
    <row r="5994" spans="3:3" x14ac:dyDescent="0.25">
      <c r="C5994" s="1"/>
    </row>
    <row r="5995" spans="3:3" x14ac:dyDescent="0.25">
      <c r="C5995" s="1"/>
    </row>
    <row r="5996" spans="3:3" x14ac:dyDescent="0.25">
      <c r="C5996" s="1"/>
    </row>
    <row r="5997" spans="3:3" x14ac:dyDescent="0.25">
      <c r="C5997" s="1"/>
    </row>
    <row r="5998" spans="3:3" x14ac:dyDescent="0.25">
      <c r="C5998" s="1"/>
    </row>
    <row r="5999" spans="3:3" x14ac:dyDescent="0.25">
      <c r="C5999" s="1"/>
    </row>
    <row r="6000" spans="3:3" x14ac:dyDescent="0.25">
      <c r="C6000" s="1"/>
    </row>
    <row r="6001" spans="3:3" x14ac:dyDescent="0.25">
      <c r="C6001" s="1"/>
    </row>
    <row r="6002" spans="3:3" x14ac:dyDescent="0.25">
      <c r="C6002" s="1"/>
    </row>
    <row r="6003" spans="3:3" x14ac:dyDescent="0.25">
      <c r="C6003" s="1"/>
    </row>
    <row r="6004" spans="3:3" x14ac:dyDescent="0.25">
      <c r="C6004" s="1"/>
    </row>
    <row r="6005" spans="3:3" x14ac:dyDescent="0.25">
      <c r="C6005" s="1"/>
    </row>
    <row r="6006" spans="3:3" x14ac:dyDescent="0.25">
      <c r="C6006" s="1"/>
    </row>
    <row r="6007" spans="3:3" x14ac:dyDescent="0.25">
      <c r="C6007" s="1"/>
    </row>
    <row r="6008" spans="3:3" x14ac:dyDescent="0.25">
      <c r="C6008" s="1"/>
    </row>
    <row r="6009" spans="3:3" x14ac:dyDescent="0.25">
      <c r="C6009" s="1"/>
    </row>
    <row r="6010" spans="3:3" x14ac:dyDescent="0.25">
      <c r="C6010" s="1"/>
    </row>
    <row r="6011" spans="3:3" x14ac:dyDescent="0.25">
      <c r="C6011" s="1"/>
    </row>
    <row r="6012" spans="3:3" x14ac:dyDescent="0.25">
      <c r="C6012" s="1"/>
    </row>
    <row r="6013" spans="3:3" x14ac:dyDescent="0.25">
      <c r="C6013" s="1"/>
    </row>
    <row r="6014" spans="3:3" x14ac:dyDescent="0.25">
      <c r="C6014" s="1"/>
    </row>
    <row r="6015" spans="3:3" x14ac:dyDescent="0.25">
      <c r="C6015" s="1"/>
    </row>
    <row r="6016" spans="3:3" x14ac:dyDescent="0.25">
      <c r="C6016" s="1"/>
    </row>
    <row r="6017" spans="3:3" x14ac:dyDescent="0.25">
      <c r="C6017" s="1"/>
    </row>
    <row r="6018" spans="3:3" x14ac:dyDescent="0.25">
      <c r="C6018" s="1"/>
    </row>
    <row r="6019" spans="3:3" x14ac:dyDescent="0.25">
      <c r="C6019" s="1"/>
    </row>
    <row r="6020" spans="3:3" x14ac:dyDescent="0.25">
      <c r="C6020" s="1"/>
    </row>
    <row r="6021" spans="3:3" x14ac:dyDescent="0.25">
      <c r="C6021" s="1"/>
    </row>
    <row r="6022" spans="3:3" x14ac:dyDescent="0.25">
      <c r="C6022" s="1"/>
    </row>
    <row r="6023" spans="3:3" x14ac:dyDescent="0.25">
      <c r="C6023" s="1"/>
    </row>
    <row r="6024" spans="3:3" x14ac:dyDescent="0.25">
      <c r="C6024" s="1"/>
    </row>
    <row r="6025" spans="3:3" x14ac:dyDescent="0.25">
      <c r="C6025" s="1"/>
    </row>
    <row r="6026" spans="3:3" x14ac:dyDescent="0.25">
      <c r="C6026" s="1"/>
    </row>
    <row r="6027" spans="3:3" x14ac:dyDescent="0.25">
      <c r="C6027" s="1"/>
    </row>
    <row r="6028" spans="3:3" x14ac:dyDescent="0.25">
      <c r="C6028" s="1"/>
    </row>
    <row r="6029" spans="3:3" x14ac:dyDescent="0.25">
      <c r="C6029" s="1"/>
    </row>
    <row r="6030" spans="3:3" x14ac:dyDescent="0.25">
      <c r="C6030" s="1"/>
    </row>
    <row r="6031" spans="3:3" x14ac:dyDescent="0.25">
      <c r="C6031" s="1"/>
    </row>
    <row r="6032" spans="3:3" x14ac:dyDescent="0.25">
      <c r="C6032" s="1"/>
    </row>
    <row r="6033" spans="3:3" x14ac:dyDescent="0.25">
      <c r="C6033" s="1"/>
    </row>
    <row r="6034" spans="3:3" x14ac:dyDescent="0.25">
      <c r="C6034" s="1"/>
    </row>
    <row r="6035" spans="3:3" x14ac:dyDescent="0.25">
      <c r="C6035" s="1"/>
    </row>
    <row r="6036" spans="3:3" x14ac:dyDescent="0.25">
      <c r="C6036" s="1"/>
    </row>
    <row r="6037" spans="3:3" x14ac:dyDescent="0.25">
      <c r="C6037" s="1"/>
    </row>
    <row r="6038" spans="3:3" x14ac:dyDescent="0.25">
      <c r="C6038" s="1"/>
    </row>
    <row r="6039" spans="3:3" x14ac:dyDescent="0.25">
      <c r="C6039" s="1"/>
    </row>
    <row r="6040" spans="3:3" x14ac:dyDescent="0.25">
      <c r="C6040" s="1"/>
    </row>
    <row r="6041" spans="3:3" x14ac:dyDescent="0.25">
      <c r="C6041" s="1"/>
    </row>
    <row r="6042" spans="3:3" x14ac:dyDescent="0.25">
      <c r="C6042" s="1"/>
    </row>
    <row r="6043" spans="3:3" x14ac:dyDescent="0.25">
      <c r="C6043" s="1"/>
    </row>
    <row r="6044" spans="3:3" x14ac:dyDescent="0.25">
      <c r="C6044" s="1"/>
    </row>
    <row r="6045" spans="3:3" x14ac:dyDescent="0.25">
      <c r="C6045" s="1"/>
    </row>
    <row r="6046" spans="3:3" x14ac:dyDescent="0.25">
      <c r="C6046" s="1"/>
    </row>
    <row r="6047" spans="3:3" x14ac:dyDescent="0.25">
      <c r="C6047" s="1"/>
    </row>
    <row r="6048" spans="3:3" x14ac:dyDescent="0.25">
      <c r="C6048" s="1"/>
    </row>
    <row r="6049" spans="3:3" x14ac:dyDescent="0.25">
      <c r="C6049" s="1"/>
    </row>
    <row r="6050" spans="3:3" x14ac:dyDescent="0.25">
      <c r="C6050" s="1"/>
    </row>
    <row r="6051" spans="3:3" x14ac:dyDescent="0.25">
      <c r="C6051" s="1"/>
    </row>
    <row r="6052" spans="3:3" x14ac:dyDescent="0.25">
      <c r="C6052" s="1"/>
    </row>
    <row r="6053" spans="3:3" x14ac:dyDescent="0.25">
      <c r="C6053" s="1"/>
    </row>
    <row r="6054" spans="3:3" x14ac:dyDescent="0.25">
      <c r="C6054" s="1"/>
    </row>
    <row r="6055" spans="3:3" x14ac:dyDescent="0.25">
      <c r="C6055" s="1"/>
    </row>
    <row r="6056" spans="3:3" x14ac:dyDescent="0.25">
      <c r="C6056" s="1"/>
    </row>
    <row r="6057" spans="3:3" x14ac:dyDescent="0.25">
      <c r="C6057" s="1"/>
    </row>
    <row r="6058" spans="3:3" x14ac:dyDescent="0.25">
      <c r="C6058" s="1"/>
    </row>
    <row r="6059" spans="3:3" x14ac:dyDescent="0.25">
      <c r="C6059" s="1"/>
    </row>
    <row r="6060" spans="3:3" x14ac:dyDescent="0.25">
      <c r="C6060" s="1"/>
    </row>
    <row r="6061" spans="3:3" x14ac:dyDescent="0.25">
      <c r="C6061" s="1"/>
    </row>
    <row r="6062" spans="3:3" x14ac:dyDescent="0.25">
      <c r="C6062" s="1"/>
    </row>
    <row r="6063" spans="3:3" x14ac:dyDescent="0.25">
      <c r="C6063" s="1"/>
    </row>
    <row r="6064" spans="3:3" x14ac:dyDescent="0.25">
      <c r="C6064" s="1"/>
    </row>
    <row r="6065" spans="3:3" x14ac:dyDescent="0.25">
      <c r="C6065" s="1"/>
    </row>
    <row r="6066" spans="3:3" x14ac:dyDescent="0.25">
      <c r="C6066" s="1"/>
    </row>
    <row r="6067" spans="3:3" x14ac:dyDescent="0.25">
      <c r="C6067" s="1"/>
    </row>
    <row r="6068" spans="3:3" x14ac:dyDescent="0.25">
      <c r="C6068" s="1"/>
    </row>
    <row r="6069" spans="3:3" x14ac:dyDescent="0.25">
      <c r="C6069" s="1"/>
    </row>
    <row r="6070" spans="3:3" x14ac:dyDescent="0.25">
      <c r="C6070" s="1"/>
    </row>
    <row r="6071" spans="3:3" x14ac:dyDescent="0.25">
      <c r="C6071" s="1"/>
    </row>
    <row r="6072" spans="3:3" x14ac:dyDescent="0.25">
      <c r="C6072" s="1"/>
    </row>
    <row r="6073" spans="3:3" x14ac:dyDescent="0.25">
      <c r="C6073" s="1"/>
    </row>
    <row r="6074" spans="3:3" x14ac:dyDescent="0.25">
      <c r="C6074" s="1"/>
    </row>
    <row r="6075" spans="3:3" x14ac:dyDescent="0.25">
      <c r="C6075" s="1"/>
    </row>
    <row r="6076" spans="3:3" x14ac:dyDescent="0.25">
      <c r="C6076" s="1"/>
    </row>
    <row r="6077" spans="3:3" x14ac:dyDescent="0.25">
      <c r="C6077" s="1"/>
    </row>
    <row r="6078" spans="3:3" x14ac:dyDescent="0.25">
      <c r="C6078" s="1"/>
    </row>
    <row r="6079" spans="3:3" x14ac:dyDescent="0.25">
      <c r="C6079" s="1"/>
    </row>
    <row r="6080" spans="3:3" x14ac:dyDescent="0.25">
      <c r="C6080" s="1"/>
    </row>
    <row r="6081" spans="3:3" x14ac:dyDescent="0.25">
      <c r="C6081" s="1"/>
    </row>
    <row r="6082" spans="3:3" x14ac:dyDescent="0.25">
      <c r="C6082" s="1"/>
    </row>
    <row r="6083" spans="3:3" x14ac:dyDescent="0.25">
      <c r="C6083" s="1"/>
    </row>
    <row r="6084" spans="3:3" x14ac:dyDescent="0.25">
      <c r="C6084" s="1"/>
    </row>
    <row r="6085" spans="3:3" x14ac:dyDescent="0.25">
      <c r="C6085" s="2"/>
    </row>
    <row r="6086" spans="3:3" x14ac:dyDescent="0.25">
      <c r="C6086" s="1"/>
    </row>
    <row r="6087" spans="3:3" x14ac:dyDescent="0.25">
      <c r="C6087" s="1"/>
    </row>
    <row r="6088" spans="3:3" x14ac:dyDescent="0.25">
      <c r="C6088" s="1"/>
    </row>
    <row r="6089" spans="3:3" x14ac:dyDescent="0.25">
      <c r="C6089" s="1"/>
    </row>
    <row r="6090" spans="3:3" x14ac:dyDescent="0.25">
      <c r="C6090" s="1"/>
    </row>
    <row r="6091" spans="3:3" x14ac:dyDescent="0.25">
      <c r="C6091" s="1"/>
    </row>
    <row r="6092" spans="3:3" x14ac:dyDescent="0.25">
      <c r="C6092" s="1"/>
    </row>
    <row r="6093" spans="3:3" x14ac:dyDescent="0.25">
      <c r="C6093" s="1"/>
    </row>
    <row r="6094" spans="3:3" x14ac:dyDescent="0.25">
      <c r="C6094" s="1"/>
    </row>
    <row r="6095" spans="3:3" x14ac:dyDescent="0.25">
      <c r="C6095" s="1"/>
    </row>
    <row r="6096" spans="3:3" x14ac:dyDescent="0.25">
      <c r="C6096" s="1"/>
    </row>
    <row r="6097" spans="3:3" x14ac:dyDescent="0.25">
      <c r="C6097" s="1"/>
    </row>
    <row r="6098" spans="3:3" x14ac:dyDescent="0.25">
      <c r="C6098" s="1"/>
    </row>
    <row r="6099" spans="3:3" x14ac:dyDescent="0.25">
      <c r="C6099" s="1"/>
    </row>
    <row r="6100" spans="3:3" x14ac:dyDescent="0.25">
      <c r="C6100" s="1"/>
    </row>
    <row r="6101" spans="3:3" x14ac:dyDescent="0.25">
      <c r="C6101" s="1"/>
    </row>
    <row r="6102" spans="3:3" x14ac:dyDescent="0.25">
      <c r="C6102" s="1"/>
    </row>
    <row r="6103" spans="3:3" x14ac:dyDescent="0.25">
      <c r="C6103" s="1"/>
    </row>
    <row r="6104" spans="3:3" x14ac:dyDescent="0.25">
      <c r="C6104" s="1"/>
    </row>
    <row r="6105" spans="3:3" x14ac:dyDescent="0.25">
      <c r="C6105" s="1"/>
    </row>
    <row r="6106" spans="3:3" x14ac:dyDescent="0.25">
      <c r="C6106" s="1"/>
    </row>
    <row r="6107" spans="3:3" x14ac:dyDescent="0.25">
      <c r="C6107" s="1"/>
    </row>
    <row r="6108" spans="3:3" x14ac:dyDescent="0.25">
      <c r="C6108" s="1"/>
    </row>
    <row r="6109" spans="3:3" x14ac:dyDescent="0.25">
      <c r="C6109" s="1"/>
    </row>
    <row r="6110" spans="3:3" x14ac:dyDescent="0.25">
      <c r="C6110" s="1"/>
    </row>
    <row r="6111" spans="3:3" x14ac:dyDescent="0.25">
      <c r="C6111" s="1"/>
    </row>
    <row r="6112" spans="3:3" x14ac:dyDescent="0.25">
      <c r="C6112" s="1"/>
    </row>
    <row r="6113" spans="3:3" x14ac:dyDescent="0.25">
      <c r="C6113" s="1"/>
    </row>
    <row r="6114" spans="3:3" x14ac:dyDescent="0.25">
      <c r="C6114" s="1"/>
    </row>
    <row r="6115" spans="3:3" x14ac:dyDescent="0.25">
      <c r="C6115" s="1"/>
    </row>
    <row r="6116" spans="3:3" x14ac:dyDescent="0.25">
      <c r="C6116" s="1"/>
    </row>
    <row r="6117" spans="3:3" x14ac:dyDescent="0.25">
      <c r="C6117" s="1"/>
    </row>
    <row r="6118" spans="3:3" x14ac:dyDescent="0.25">
      <c r="C6118" s="1"/>
    </row>
    <row r="6119" spans="3:3" x14ac:dyDescent="0.25">
      <c r="C6119" s="1"/>
    </row>
    <row r="6120" spans="3:3" x14ac:dyDescent="0.25">
      <c r="C6120" s="1"/>
    </row>
    <row r="6121" spans="3:3" x14ac:dyDescent="0.25">
      <c r="C6121" s="1"/>
    </row>
    <row r="6122" spans="3:3" x14ac:dyDescent="0.25">
      <c r="C6122" s="1"/>
    </row>
    <row r="6123" spans="3:3" x14ac:dyDescent="0.25">
      <c r="C6123" s="1"/>
    </row>
    <row r="6124" spans="3:3" x14ac:dyDescent="0.25">
      <c r="C6124" s="1"/>
    </row>
    <row r="6125" spans="3:3" x14ac:dyDescent="0.25">
      <c r="C6125" s="1"/>
    </row>
    <row r="6126" spans="3:3" x14ac:dyDescent="0.25">
      <c r="C6126" s="1"/>
    </row>
    <row r="6127" spans="3:3" x14ac:dyDescent="0.25">
      <c r="C6127" s="1"/>
    </row>
    <row r="6128" spans="3:3" x14ac:dyDescent="0.25">
      <c r="C6128" s="1"/>
    </row>
    <row r="6129" spans="3:3" x14ac:dyDescent="0.25">
      <c r="C6129" s="1"/>
    </row>
    <row r="6130" spans="3:3" x14ac:dyDescent="0.25">
      <c r="C6130" s="1"/>
    </row>
    <row r="6131" spans="3:3" x14ac:dyDescent="0.25">
      <c r="C6131" s="1"/>
    </row>
    <row r="6132" spans="3:3" x14ac:dyDescent="0.25">
      <c r="C6132" s="1"/>
    </row>
    <row r="6133" spans="3:3" x14ac:dyDescent="0.25">
      <c r="C6133" s="1"/>
    </row>
    <row r="6134" spans="3:3" x14ac:dyDescent="0.25">
      <c r="C6134" s="1"/>
    </row>
    <row r="6135" spans="3:3" x14ac:dyDescent="0.25">
      <c r="C6135" s="1"/>
    </row>
    <row r="6136" spans="3:3" x14ac:dyDescent="0.25">
      <c r="C6136" s="1"/>
    </row>
    <row r="6137" spans="3:3" x14ac:dyDescent="0.25">
      <c r="C6137" s="1"/>
    </row>
    <row r="6138" spans="3:3" x14ac:dyDescent="0.25">
      <c r="C6138" s="1"/>
    </row>
    <row r="6139" spans="3:3" x14ac:dyDescent="0.25">
      <c r="C6139" s="1"/>
    </row>
    <row r="6140" spans="3:3" x14ac:dyDescent="0.25">
      <c r="C6140" s="1"/>
    </row>
    <row r="6141" spans="3:3" x14ac:dyDescent="0.25">
      <c r="C6141" s="1"/>
    </row>
    <row r="6142" spans="3:3" x14ac:dyDescent="0.25">
      <c r="C6142" s="1"/>
    </row>
    <row r="6143" spans="3:3" x14ac:dyDescent="0.25">
      <c r="C6143" s="1"/>
    </row>
    <row r="6144" spans="3:3" x14ac:dyDescent="0.25">
      <c r="C6144" s="1"/>
    </row>
    <row r="6145" spans="3:3" x14ac:dyDescent="0.25">
      <c r="C6145" s="1"/>
    </row>
    <row r="6146" spans="3:3" x14ac:dyDescent="0.25">
      <c r="C6146" s="1"/>
    </row>
    <row r="6147" spans="3:3" x14ac:dyDescent="0.25">
      <c r="C6147" s="1"/>
    </row>
    <row r="6148" spans="3:3" x14ac:dyDescent="0.25">
      <c r="C6148" s="1"/>
    </row>
    <row r="6149" spans="3:3" x14ac:dyDescent="0.25">
      <c r="C6149" s="1"/>
    </row>
    <row r="6150" spans="3:3" x14ac:dyDescent="0.25">
      <c r="C6150" s="1"/>
    </row>
    <row r="6151" spans="3:3" x14ac:dyDescent="0.25">
      <c r="C6151" s="1"/>
    </row>
    <row r="6152" spans="3:3" x14ac:dyDescent="0.25">
      <c r="C6152" s="1"/>
    </row>
    <row r="6153" spans="3:3" x14ac:dyDescent="0.25">
      <c r="C6153" s="1"/>
    </row>
    <row r="6154" spans="3:3" x14ac:dyDescent="0.25">
      <c r="C6154" s="1"/>
    </row>
    <row r="6155" spans="3:3" x14ac:dyDescent="0.25">
      <c r="C6155" s="1"/>
    </row>
    <row r="6156" spans="3:3" x14ac:dyDescent="0.25">
      <c r="C6156" s="1"/>
    </row>
    <row r="6157" spans="3:3" x14ac:dyDescent="0.25">
      <c r="C6157" s="1"/>
    </row>
    <row r="6158" spans="3:3" x14ac:dyDescent="0.25">
      <c r="C6158" s="1"/>
    </row>
    <row r="6159" spans="3:3" x14ac:dyDescent="0.25">
      <c r="C6159" s="1"/>
    </row>
    <row r="6160" spans="3:3" x14ac:dyDescent="0.25">
      <c r="C6160" s="1"/>
    </row>
    <row r="6161" spans="3:3" x14ac:dyDescent="0.25">
      <c r="C6161" s="1"/>
    </row>
    <row r="6162" spans="3:3" x14ac:dyDescent="0.25">
      <c r="C6162" s="1"/>
    </row>
    <row r="6163" spans="3:3" x14ac:dyDescent="0.25">
      <c r="C6163" s="1"/>
    </row>
    <row r="6164" spans="3:3" x14ac:dyDescent="0.25">
      <c r="C6164" s="1"/>
    </row>
    <row r="6165" spans="3:3" x14ac:dyDescent="0.25">
      <c r="C6165" s="1"/>
    </row>
    <row r="6166" spans="3:3" x14ac:dyDescent="0.25">
      <c r="C6166" s="1"/>
    </row>
    <row r="6167" spans="3:3" x14ac:dyDescent="0.25">
      <c r="C6167" s="1"/>
    </row>
    <row r="6168" spans="3:3" x14ac:dyDescent="0.25">
      <c r="C6168" s="1"/>
    </row>
    <row r="6169" spans="3:3" x14ac:dyDescent="0.25">
      <c r="C6169" s="1"/>
    </row>
    <row r="6170" spans="3:3" x14ac:dyDescent="0.25">
      <c r="C6170" s="1"/>
    </row>
    <row r="6171" spans="3:3" x14ac:dyDescent="0.25">
      <c r="C6171" s="1"/>
    </row>
    <row r="6172" spans="3:3" x14ac:dyDescent="0.25">
      <c r="C6172" s="1"/>
    </row>
    <row r="6173" spans="3:3" x14ac:dyDescent="0.25">
      <c r="C6173" s="1"/>
    </row>
    <row r="6174" spans="3:3" x14ac:dyDescent="0.25">
      <c r="C6174" s="1"/>
    </row>
    <row r="6175" spans="3:3" x14ac:dyDescent="0.25">
      <c r="C6175" s="1"/>
    </row>
    <row r="6176" spans="3:3" x14ac:dyDescent="0.25">
      <c r="C6176" s="1"/>
    </row>
    <row r="6177" spans="3:3" x14ac:dyDescent="0.25">
      <c r="C6177" s="1"/>
    </row>
    <row r="6178" spans="3:3" x14ac:dyDescent="0.25">
      <c r="C6178" s="1"/>
    </row>
    <row r="6179" spans="3:3" x14ac:dyDescent="0.25">
      <c r="C6179" s="1"/>
    </row>
    <row r="6180" spans="3:3" x14ac:dyDescent="0.25">
      <c r="C6180" s="1"/>
    </row>
    <row r="6181" spans="3:3" x14ac:dyDescent="0.25">
      <c r="C6181" s="1"/>
    </row>
    <row r="6182" spans="3:3" x14ac:dyDescent="0.25">
      <c r="C6182" s="1"/>
    </row>
    <row r="6183" spans="3:3" x14ac:dyDescent="0.25">
      <c r="C6183" s="1"/>
    </row>
    <row r="6184" spans="3:3" x14ac:dyDescent="0.25">
      <c r="C6184" s="1"/>
    </row>
    <row r="6185" spans="3:3" x14ac:dyDescent="0.25">
      <c r="C6185" s="1"/>
    </row>
    <row r="6186" spans="3:3" x14ac:dyDescent="0.25">
      <c r="C6186" s="1"/>
    </row>
    <row r="6187" spans="3:3" x14ac:dyDescent="0.25">
      <c r="C6187" s="1"/>
    </row>
    <row r="6188" spans="3:3" x14ac:dyDescent="0.25">
      <c r="C6188" s="2"/>
    </row>
    <row r="6189" spans="3:3" x14ac:dyDescent="0.25">
      <c r="C6189" s="1"/>
    </row>
    <row r="6190" spans="3:3" x14ac:dyDescent="0.25">
      <c r="C6190" s="1"/>
    </row>
    <row r="6191" spans="3:3" x14ac:dyDescent="0.25">
      <c r="C6191" s="1"/>
    </row>
    <row r="6192" spans="3:3" x14ac:dyDescent="0.25">
      <c r="C6192" s="1"/>
    </row>
    <row r="6193" spans="3:3" x14ac:dyDescent="0.25">
      <c r="C6193" s="1"/>
    </row>
    <row r="6194" spans="3:3" x14ac:dyDescent="0.25">
      <c r="C6194" s="1"/>
    </row>
    <row r="6195" spans="3:3" x14ac:dyDescent="0.25">
      <c r="C6195" s="1"/>
    </row>
    <row r="6196" spans="3:3" x14ac:dyDescent="0.25">
      <c r="C6196" s="1"/>
    </row>
    <row r="6197" spans="3:3" x14ac:dyDescent="0.25">
      <c r="C6197" s="1"/>
    </row>
    <row r="6198" spans="3:3" x14ac:dyDescent="0.25">
      <c r="C6198" s="1"/>
    </row>
    <row r="6199" spans="3:3" x14ac:dyDescent="0.25">
      <c r="C6199" s="1"/>
    </row>
    <row r="6200" spans="3:3" x14ac:dyDescent="0.25">
      <c r="C6200" s="1"/>
    </row>
    <row r="6201" spans="3:3" x14ac:dyDescent="0.25">
      <c r="C6201" s="1"/>
    </row>
    <row r="6202" spans="3:3" x14ac:dyDescent="0.25">
      <c r="C6202" s="1"/>
    </row>
    <row r="6203" spans="3:3" x14ac:dyDescent="0.25">
      <c r="C6203" s="1"/>
    </row>
    <row r="6204" spans="3:3" x14ac:dyDescent="0.25">
      <c r="C6204" s="1"/>
    </row>
    <row r="6205" spans="3:3" x14ac:dyDescent="0.25">
      <c r="C6205" s="1"/>
    </row>
    <row r="6206" spans="3:3" x14ac:dyDescent="0.25">
      <c r="C6206" s="1"/>
    </row>
    <row r="6207" spans="3:3" x14ac:dyDescent="0.25">
      <c r="C6207" s="1"/>
    </row>
    <row r="6208" spans="3:3" x14ac:dyDescent="0.25">
      <c r="C6208" s="1"/>
    </row>
    <row r="6209" spans="3:3" x14ac:dyDescent="0.25">
      <c r="C6209" s="1"/>
    </row>
    <row r="6210" spans="3:3" x14ac:dyDescent="0.25">
      <c r="C6210" s="1"/>
    </row>
    <row r="6211" spans="3:3" x14ac:dyDescent="0.25">
      <c r="C6211" s="1"/>
    </row>
    <row r="6212" spans="3:3" x14ac:dyDescent="0.25">
      <c r="C6212" s="1"/>
    </row>
    <row r="6213" spans="3:3" x14ac:dyDescent="0.25">
      <c r="C6213" s="1"/>
    </row>
    <row r="6214" spans="3:3" x14ac:dyDescent="0.25">
      <c r="C6214" s="1"/>
    </row>
    <row r="6215" spans="3:3" x14ac:dyDescent="0.25">
      <c r="C6215" s="1"/>
    </row>
    <row r="6216" spans="3:3" x14ac:dyDescent="0.25">
      <c r="C6216" s="1"/>
    </row>
    <row r="6217" spans="3:3" x14ac:dyDescent="0.25">
      <c r="C6217" s="1"/>
    </row>
    <row r="6218" spans="3:3" x14ac:dyDescent="0.25">
      <c r="C6218" s="1"/>
    </row>
    <row r="6219" spans="3:3" x14ac:dyDescent="0.25">
      <c r="C6219" s="1"/>
    </row>
    <row r="6220" spans="3:3" x14ac:dyDescent="0.25">
      <c r="C6220" s="1"/>
    </row>
    <row r="6221" spans="3:3" x14ac:dyDescent="0.25">
      <c r="C6221" s="1"/>
    </row>
    <row r="6222" spans="3:3" x14ac:dyDescent="0.25">
      <c r="C6222" s="1"/>
    </row>
    <row r="6223" spans="3:3" x14ac:dyDescent="0.25">
      <c r="C6223" s="1"/>
    </row>
    <row r="6224" spans="3:3" x14ac:dyDescent="0.25">
      <c r="C6224" s="1"/>
    </row>
    <row r="6225" spans="3:3" x14ac:dyDescent="0.25">
      <c r="C6225" s="1"/>
    </row>
    <row r="6226" spans="3:3" x14ac:dyDescent="0.25">
      <c r="C6226" s="1"/>
    </row>
    <row r="6227" spans="3:3" x14ac:dyDescent="0.25">
      <c r="C6227" s="1"/>
    </row>
    <row r="6228" spans="3:3" x14ac:dyDescent="0.25">
      <c r="C6228" s="1"/>
    </row>
    <row r="6229" spans="3:3" x14ac:dyDescent="0.25">
      <c r="C6229" s="1"/>
    </row>
    <row r="6230" spans="3:3" x14ac:dyDescent="0.25">
      <c r="C6230" s="1"/>
    </row>
    <row r="6231" spans="3:3" x14ac:dyDescent="0.25">
      <c r="C6231" s="1"/>
    </row>
    <row r="6232" spans="3:3" x14ac:dyDescent="0.25">
      <c r="C6232" s="1"/>
    </row>
    <row r="6233" spans="3:3" x14ac:dyDescent="0.25">
      <c r="C6233" s="1"/>
    </row>
    <row r="6234" spans="3:3" x14ac:dyDescent="0.25">
      <c r="C6234" s="1"/>
    </row>
    <row r="6235" spans="3:3" x14ac:dyDescent="0.25">
      <c r="C6235" s="1"/>
    </row>
    <row r="6236" spans="3:3" x14ac:dyDescent="0.25">
      <c r="C6236" s="1"/>
    </row>
    <row r="6237" spans="3:3" x14ac:dyDescent="0.25">
      <c r="C6237" s="1"/>
    </row>
    <row r="6238" spans="3:3" x14ac:dyDescent="0.25">
      <c r="C6238" s="1"/>
    </row>
    <row r="6239" spans="3:3" x14ac:dyDescent="0.25">
      <c r="C6239" s="1"/>
    </row>
    <row r="6240" spans="3:3" x14ac:dyDescent="0.25">
      <c r="C6240" s="1"/>
    </row>
    <row r="6241" spans="3:3" x14ac:dyDescent="0.25">
      <c r="C6241" s="1"/>
    </row>
    <row r="6242" spans="3:3" x14ac:dyDescent="0.25">
      <c r="C6242" s="1"/>
    </row>
    <row r="6243" spans="3:3" x14ac:dyDescent="0.25">
      <c r="C6243" s="1"/>
    </row>
    <row r="6244" spans="3:3" x14ac:dyDescent="0.25">
      <c r="C6244" s="1"/>
    </row>
    <row r="6245" spans="3:3" x14ac:dyDescent="0.25">
      <c r="C6245" s="1"/>
    </row>
    <row r="6246" spans="3:3" x14ac:dyDescent="0.25">
      <c r="C6246" s="1"/>
    </row>
    <row r="6247" spans="3:3" x14ac:dyDescent="0.25">
      <c r="C6247" s="1"/>
    </row>
    <row r="6248" spans="3:3" x14ac:dyDescent="0.25">
      <c r="C6248" s="1"/>
    </row>
    <row r="6249" spans="3:3" x14ac:dyDescent="0.25">
      <c r="C6249" s="1"/>
    </row>
    <row r="6250" spans="3:3" x14ac:dyDescent="0.25">
      <c r="C6250" s="1"/>
    </row>
    <row r="6251" spans="3:3" x14ac:dyDescent="0.25">
      <c r="C6251" s="1"/>
    </row>
    <row r="6252" spans="3:3" x14ac:dyDescent="0.25">
      <c r="C6252" s="1"/>
    </row>
    <row r="6253" spans="3:3" x14ac:dyDescent="0.25">
      <c r="C6253" s="1"/>
    </row>
    <row r="6254" spans="3:3" x14ac:dyDescent="0.25">
      <c r="C6254" s="1"/>
    </row>
    <row r="6255" spans="3:3" x14ac:dyDescent="0.25">
      <c r="C6255" s="1"/>
    </row>
    <row r="6256" spans="3:3" x14ac:dyDescent="0.25">
      <c r="C6256" s="1"/>
    </row>
    <row r="6257" spans="3:3" x14ac:dyDescent="0.25">
      <c r="C6257" s="1"/>
    </row>
    <row r="6258" spans="3:3" x14ac:dyDescent="0.25">
      <c r="C6258" s="1"/>
    </row>
    <row r="6259" spans="3:3" x14ac:dyDescent="0.25">
      <c r="C6259" s="1"/>
    </row>
    <row r="6260" spans="3:3" x14ac:dyDescent="0.25">
      <c r="C6260" s="1"/>
    </row>
    <row r="6261" spans="3:3" x14ac:dyDescent="0.25">
      <c r="C6261" s="1"/>
    </row>
    <row r="6262" spans="3:3" x14ac:dyDescent="0.25">
      <c r="C6262" s="1"/>
    </row>
    <row r="6263" spans="3:3" x14ac:dyDescent="0.25">
      <c r="C6263" s="1"/>
    </row>
    <row r="6264" spans="3:3" x14ac:dyDescent="0.25">
      <c r="C6264" s="1"/>
    </row>
    <row r="6265" spans="3:3" x14ac:dyDescent="0.25">
      <c r="C6265" s="1"/>
    </row>
    <row r="6266" spans="3:3" x14ac:dyDescent="0.25">
      <c r="C6266" s="1"/>
    </row>
    <row r="6267" spans="3:3" x14ac:dyDescent="0.25">
      <c r="C6267" s="1"/>
    </row>
    <row r="6268" spans="3:3" x14ac:dyDescent="0.25">
      <c r="C6268" s="1"/>
    </row>
    <row r="6269" spans="3:3" x14ac:dyDescent="0.25">
      <c r="C6269" s="1"/>
    </row>
    <row r="6270" spans="3:3" x14ac:dyDescent="0.25">
      <c r="C6270" s="1"/>
    </row>
    <row r="6271" spans="3:3" x14ac:dyDescent="0.25">
      <c r="C6271" s="1"/>
    </row>
    <row r="6272" spans="3:3" x14ac:dyDescent="0.25">
      <c r="C6272" s="1"/>
    </row>
    <row r="6273" spans="3:3" x14ac:dyDescent="0.25">
      <c r="C6273" s="1"/>
    </row>
    <row r="6274" spans="3:3" x14ac:dyDescent="0.25">
      <c r="C6274" s="1"/>
    </row>
    <row r="6275" spans="3:3" x14ac:dyDescent="0.25">
      <c r="C6275" s="1"/>
    </row>
    <row r="6276" spans="3:3" x14ac:dyDescent="0.25">
      <c r="C6276" s="1"/>
    </row>
    <row r="6277" spans="3:3" x14ac:dyDescent="0.25">
      <c r="C6277" s="1"/>
    </row>
    <row r="6278" spans="3:3" x14ac:dyDescent="0.25">
      <c r="C6278" s="1"/>
    </row>
    <row r="6279" spans="3:3" x14ac:dyDescent="0.25">
      <c r="C6279" s="1"/>
    </row>
    <row r="6280" spans="3:3" x14ac:dyDescent="0.25">
      <c r="C6280" s="1"/>
    </row>
    <row r="6281" spans="3:3" x14ac:dyDescent="0.25">
      <c r="C6281" s="1"/>
    </row>
    <row r="6282" spans="3:3" x14ac:dyDescent="0.25">
      <c r="C6282" s="1"/>
    </row>
    <row r="6283" spans="3:3" x14ac:dyDescent="0.25">
      <c r="C6283" s="1"/>
    </row>
    <row r="6284" spans="3:3" x14ac:dyDescent="0.25">
      <c r="C6284" s="1"/>
    </row>
    <row r="6285" spans="3:3" x14ac:dyDescent="0.25">
      <c r="C6285" s="1"/>
    </row>
    <row r="6286" spans="3:3" x14ac:dyDescent="0.25">
      <c r="C6286" s="1"/>
    </row>
    <row r="6287" spans="3:3" x14ac:dyDescent="0.25">
      <c r="C6287" s="1"/>
    </row>
    <row r="6288" spans="3:3" x14ac:dyDescent="0.25">
      <c r="C6288" s="1"/>
    </row>
    <row r="6289" spans="3:3" x14ac:dyDescent="0.25">
      <c r="C6289" s="1"/>
    </row>
    <row r="6290" spans="3:3" x14ac:dyDescent="0.25">
      <c r="C6290" s="1"/>
    </row>
    <row r="6291" spans="3:3" x14ac:dyDescent="0.25">
      <c r="C6291" s="1"/>
    </row>
    <row r="6292" spans="3:3" x14ac:dyDescent="0.25">
      <c r="C6292" s="1"/>
    </row>
    <row r="6293" spans="3:3" x14ac:dyDescent="0.25">
      <c r="C6293" s="1"/>
    </row>
    <row r="6294" spans="3:3" x14ac:dyDescent="0.25">
      <c r="C6294" s="1"/>
    </row>
    <row r="6295" spans="3:3" x14ac:dyDescent="0.25">
      <c r="C6295" s="1"/>
    </row>
    <row r="6296" spans="3:3" x14ac:dyDescent="0.25">
      <c r="C6296" s="1"/>
    </row>
    <row r="6297" spans="3:3" x14ac:dyDescent="0.25">
      <c r="C6297" s="1"/>
    </row>
    <row r="6298" spans="3:3" x14ac:dyDescent="0.25">
      <c r="C6298" s="1"/>
    </row>
    <row r="6299" spans="3:3" x14ac:dyDescent="0.25">
      <c r="C6299" s="1"/>
    </row>
    <row r="6300" spans="3:3" x14ac:dyDescent="0.25">
      <c r="C6300" s="1"/>
    </row>
    <row r="6301" spans="3:3" x14ac:dyDescent="0.25">
      <c r="C6301" s="1"/>
    </row>
    <row r="6302" spans="3:3" x14ac:dyDescent="0.25">
      <c r="C6302" s="1"/>
    </row>
    <row r="6303" spans="3:3" x14ac:dyDescent="0.25">
      <c r="C6303" s="1"/>
    </row>
    <row r="6304" spans="3:3" x14ac:dyDescent="0.25">
      <c r="C6304" s="1"/>
    </row>
    <row r="6305" spans="3:3" x14ac:dyDescent="0.25">
      <c r="C6305" s="1"/>
    </row>
    <row r="6306" spans="3:3" x14ac:dyDescent="0.25">
      <c r="C6306" s="1"/>
    </row>
    <row r="6307" spans="3:3" x14ac:dyDescent="0.25">
      <c r="C6307" s="1"/>
    </row>
    <row r="6308" spans="3:3" x14ac:dyDescent="0.25">
      <c r="C6308" s="1"/>
    </row>
    <row r="6309" spans="3:3" x14ac:dyDescent="0.25">
      <c r="C6309" s="1"/>
    </row>
    <row r="6310" spans="3:3" x14ac:dyDescent="0.25">
      <c r="C6310" s="1"/>
    </row>
    <row r="6311" spans="3:3" x14ac:dyDescent="0.25">
      <c r="C6311" s="1"/>
    </row>
    <row r="6312" spans="3:3" x14ac:dyDescent="0.25">
      <c r="C6312" s="1"/>
    </row>
    <row r="6313" spans="3:3" x14ac:dyDescent="0.25">
      <c r="C6313" s="1"/>
    </row>
    <row r="6314" spans="3:3" x14ac:dyDescent="0.25">
      <c r="C6314" s="1"/>
    </row>
    <row r="6315" spans="3:3" x14ac:dyDescent="0.25">
      <c r="C6315" s="1"/>
    </row>
    <row r="6316" spans="3:3" x14ac:dyDescent="0.25">
      <c r="C6316" s="1"/>
    </row>
    <row r="6317" spans="3:3" x14ac:dyDescent="0.25">
      <c r="C6317" s="1"/>
    </row>
    <row r="6318" spans="3:3" x14ac:dyDescent="0.25">
      <c r="C6318" s="1"/>
    </row>
    <row r="6319" spans="3:3" x14ac:dyDescent="0.25">
      <c r="C6319" s="1"/>
    </row>
    <row r="6320" spans="3:3" x14ac:dyDescent="0.25">
      <c r="C6320" s="1"/>
    </row>
    <row r="6321" spans="3:3" x14ac:dyDescent="0.25">
      <c r="C6321" s="1"/>
    </row>
    <row r="6322" spans="3:3" x14ac:dyDescent="0.25">
      <c r="C6322" s="1"/>
    </row>
    <row r="6323" spans="3:3" x14ac:dyDescent="0.25">
      <c r="C6323" s="1"/>
    </row>
    <row r="6324" spans="3:3" x14ac:dyDescent="0.25">
      <c r="C6324" s="1"/>
    </row>
    <row r="6325" spans="3:3" x14ac:dyDescent="0.25">
      <c r="C6325" s="1"/>
    </row>
    <row r="6326" spans="3:3" x14ac:dyDescent="0.25">
      <c r="C6326" s="1"/>
    </row>
    <row r="6327" spans="3:3" x14ac:dyDescent="0.25">
      <c r="C6327" s="1"/>
    </row>
    <row r="6328" spans="3:3" x14ac:dyDescent="0.25">
      <c r="C6328" s="1"/>
    </row>
    <row r="6329" spans="3:3" x14ac:dyDescent="0.25">
      <c r="C6329" s="1"/>
    </row>
    <row r="6330" spans="3:3" x14ac:dyDescent="0.25">
      <c r="C6330" s="1"/>
    </row>
    <row r="6331" spans="3:3" x14ac:dyDescent="0.25">
      <c r="C6331" s="1"/>
    </row>
    <row r="6332" spans="3:3" x14ac:dyDescent="0.25">
      <c r="C6332" s="1"/>
    </row>
    <row r="6333" spans="3:3" x14ac:dyDescent="0.25">
      <c r="C6333" s="1"/>
    </row>
    <row r="6334" spans="3:3" x14ac:dyDescent="0.25">
      <c r="C6334" s="1"/>
    </row>
    <row r="6335" spans="3:3" x14ac:dyDescent="0.25">
      <c r="C6335" s="1"/>
    </row>
    <row r="6336" spans="3:3" x14ac:dyDescent="0.25">
      <c r="C6336" s="1"/>
    </row>
    <row r="6337" spans="3:3" x14ac:dyDescent="0.25">
      <c r="C6337" s="1"/>
    </row>
    <row r="6338" spans="3:3" x14ac:dyDescent="0.25">
      <c r="C6338" s="1"/>
    </row>
    <row r="6339" spans="3:3" x14ac:dyDescent="0.25">
      <c r="C6339" s="1"/>
    </row>
    <row r="6340" spans="3:3" x14ac:dyDescent="0.25">
      <c r="C6340" s="1"/>
    </row>
    <row r="6341" spans="3:3" x14ac:dyDescent="0.25">
      <c r="C6341" s="1"/>
    </row>
    <row r="6342" spans="3:3" x14ac:dyDescent="0.25">
      <c r="C6342" s="1"/>
    </row>
    <row r="6343" spans="3:3" x14ac:dyDescent="0.25">
      <c r="C6343" s="1"/>
    </row>
    <row r="6344" spans="3:3" x14ac:dyDescent="0.25">
      <c r="C6344" s="1"/>
    </row>
    <row r="6345" spans="3:3" x14ac:dyDescent="0.25">
      <c r="C6345" s="1"/>
    </row>
    <row r="6346" spans="3:3" x14ac:dyDescent="0.25">
      <c r="C6346" s="1"/>
    </row>
    <row r="6347" spans="3:3" x14ac:dyDescent="0.25">
      <c r="C6347" s="1"/>
    </row>
    <row r="6348" spans="3:3" x14ac:dyDescent="0.25">
      <c r="C6348" s="1"/>
    </row>
    <row r="6349" spans="3:3" x14ac:dyDescent="0.25">
      <c r="C6349" s="1"/>
    </row>
    <row r="6350" spans="3:3" x14ac:dyDescent="0.25">
      <c r="C6350" s="1"/>
    </row>
    <row r="6351" spans="3:3" x14ac:dyDescent="0.25">
      <c r="C6351" s="1"/>
    </row>
    <row r="6352" spans="3:3" x14ac:dyDescent="0.25">
      <c r="C6352" s="1"/>
    </row>
    <row r="6353" spans="3:3" x14ac:dyDescent="0.25">
      <c r="C6353" s="1"/>
    </row>
    <row r="6354" spans="3:3" x14ac:dyDescent="0.25">
      <c r="C6354" s="1"/>
    </row>
    <row r="6355" spans="3:3" x14ac:dyDescent="0.25">
      <c r="C6355" s="1"/>
    </row>
    <row r="6356" spans="3:3" x14ac:dyDescent="0.25">
      <c r="C6356" s="1"/>
    </row>
    <row r="6357" spans="3:3" x14ac:dyDescent="0.25">
      <c r="C6357" s="1"/>
    </row>
    <row r="6358" spans="3:3" x14ac:dyDescent="0.25">
      <c r="C6358" s="1"/>
    </row>
    <row r="6359" spans="3:3" x14ac:dyDescent="0.25">
      <c r="C6359" s="1"/>
    </row>
    <row r="6360" spans="3:3" x14ac:dyDescent="0.25">
      <c r="C6360" s="1"/>
    </row>
    <row r="6361" spans="3:3" x14ac:dyDescent="0.25">
      <c r="C6361" s="1"/>
    </row>
    <row r="6362" spans="3:3" x14ac:dyDescent="0.25">
      <c r="C6362" s="1"/>
    </row>
    <row r="6363" spans="3:3" x14ac:dyDescent="0.25">
      <c r="C6363" s="1"/>
    </row>
    <row r="6364" spans="3:3" x14ac:dyDescent="0.25">
      <c r="C6364" s="1"/>
    </row>
    <row r="6365" spans="3:3" x14ac:dyDescent="0.25">
      <c r="C6365" s="1"/>
    </row>
    <row r="6366" spans="3:3" x14ac:dyDescent="0.25">
      <c r="C6366" s="1"/>
    </row>
    <row r="6367" spans="3:3" x14ac:dyDescent="0.25">
      <c r="C6367" s="1"/>
    </row>
    <row r="6368" spans="3:3" x14ac:dyDescent="0.25">
      <c r="C6368" s="2"/>
    </row>
    <row r="6369" spans="3:3" x14ac:dyDescent="0.25">
      <c r="C6369" s="1"/>
    </row>
    <row r="6370" spans="3:3" x14ac:dyDescent="0.25">
      <c r="C6370" s="1"/>
    </row>
    <row r="6371" spans="3:3" x14ac:dyDescent="0.25">
      <c r="C6371" s="1"/>
    </row>
    <row r="6372" spans="3:3" x14ac:dyDescent="0.25">
      <c r="C6372" s="1"/>
    </row>
    <row r="6373" spans="3:3" x14ac:dyDescent="0.25">
      <c r="C6373" s="1"/>
    </row>
    <row r="6374" spans="3:3" x14ac:dyDescent="0.25">
      <c r="C6374" s="1"/>
    </row>
    <row r="6375" spans="3:3" x14ac:dyDescent="0.25">
      <c r="C6375" s="1"/>
    </row>
    <row r="6376" spans="3:3" x14ac:dyDescent="0.25">
      <c r="C6376" s="1"/>
    </row>
    <row r="6377" spans="3:3" x14ac:dyDescent="0.25">
      <c r="C6377" s="1"/>
    </row>
    <row r="6378" spans="3:3" x14ac:dyDescent="0.25">
      <c r="C6378" s="1"/>
    </row>
    <row r="6379" spans="3:3" x14ac:dyDescent="0.25">
      <c r="C6379" s="1"/>
    </row>
    <row r="6380" spans="3:3" x14ac:dyDescent="0.25">
      <c r="C6380" s="1"/>
    </row>
    <row r="6381" spans="3:3" x14ac:dyDescent="0.25">
      <c r="C6381" s="1"/>
    </row>
    <row r="6382" spans="3:3" x14ac:dyDescent="0.25">
      <c r="C6382" s="1"/>
    </row>
    <row r="6383" spans="3:3" x14ac:dyDescent="0.25">
      <c r="C6383" s="1"/>
    </row>
    <row r="6384" spans="3:3" x14ac:dyDescent="0.25">
      <c r="C6384" s="1"/>
    </row>
    <row r="6385" spans="3:3" x14ac:dyDescent="0.25">
      <c r="C6385" s="1"/>
    </row>
    <row r="6386" spans="3:3" x14ac:dyDescent="0.25">
      <c r="C6386" s="1"/>
    </row>
    <row r="6387" spans="3:3" x14ac:dyDescent="0.25">
      <c r="C6387" s="1"/>
    </row>
    <row r="6388" spans="3:3" x14ac:dyDescent="0.25">
      <c r="C6388" s="1"/>
    </row>
    <row r="6389" spans="3:3" x14ac:dyDescent="0.25">
      <c r="C6389" s="1"/>
    </row>
    <row r="6390" spans="3:3" x14ac:dyDescent="0.25">
      <c r="C6390" s="1"/>
    </row>
    <row r="6391" spans="3:3" x14ac:dyDescent="0.25">
      <c r="C6391" s="1"/>
    </row>
    <row r="6392" spans="3:3" x14ac:dyDescent="0.25">
      <c r="C6392" s="1"/>
    </row>
    <row r="6393" spans="3:3" x14ac:dyDescent="0.25">
      <c r="C6393" s="1"/>
    </row>
    <row r="6394" spans="3:3" x14ac:dyDescent="0.25">
      <c r="C6394" s="1"/>
    </row>
    <row r="6395" spans="3:3" x14ac:dyDescent="0.25">
      <c r="C6395" s="1"/>
    </row>
    <row r="6396" spans="3:3" x14ac:dyDescent="0.25">
      <c r="C6396" s="1"/>
    </row>
    <row r="6397" spans="3:3" x14ac:dyDescent="0.25">
      <c r="C6397" s="1"/>
    </row>
    <row r="6398" spans="3:3" x14ac:dyDescent="0.25">
      <c r="C6398" s="1"/>
    </row>
    <row r="6399" spans="3:3" x14ac:dyDescent="0.25">
      <c r="C6399" s="1"/>
    </row>
    <row r="6400" spans="3:3" x14ac:dyDescent="0.25">
      <c r="C6400" s="1"/>
    </row>
    <row r="6401" spans="3:3" x14ac:dyDescent="0.25">
      <c r="C6401" s="1"/>
    </row>
    <row r="6402" spans="3:3" x14ac:dyDescent="0.25">
      <c r="C6402" s="1"/>
    </row>
    <row r="6403" spans="3:3" x14ac:dyDescent="0.25">
      <c r="C6403" s="1"/>
    </row>
    <row r="6404" spans="3:3" x14ac:dyDescent="0.25">
      <c r="C6404" s="1"/>
    </row>
    <row r="6405" spans="3:3" x14ac:dyDescent="0.25">
      <c r="C6405" s="1"/>
    </row>
    <row r="6406" spans="3:3" x14ac:dyDescent="0.25">
      <c r="C6406" s="1"/>
    </row>
    <row r="6407" spans="3:3" x14ac:dyDescent="0.25">
      <c r="C6407" s="1"/>
    </row>
    <row r="6408" spans="3:3" x14ac:dyDescent="0.25">
      <c r="C6408" s="1"/>
    </row>
    <row r="6409" spans="3:3" x14ac:dyDescent="0.25">
      <c r="C6409" s="1"/>
    </row>
    <row r="6410" spans="3:3" x14ac:dyDescent="0.25">
      <c r="C6410" s="1"/>
    </row>
    <row r="6411" spans="3:3" x14ac:dyDescent="0.25">
      <c r="C6411" s="1"/>
    </row>
    <row r="6412" spans="3:3" x14ac:dyDescent="0.25">
      <c r="C6412" s="1"/>
    </row>
    <row r="6413" spans="3:3" x14ac:dyDescent="0.25">
      <c r="C6413" s="1"/>
    </row>
    <row r="6414" spans="3:3" x14ac:dyDescent="0.25">
      <c r="C6414" s="1"/>
    </row>
    <row r="6415" spans="3:3" x14ac:dyDescent="0.25">
      <c r="C6415" s="1"/>
    </row>
    <row r="6416" spans="3:3" x14ac:dyDescent="0.25">
      <c r="C6416" s="1"/>
    </row>
    <row r="6417" spans="3:3" x14ac:dyDescent="0.25">
      <c r="C6417" s="1"/>
    </row>
    <row r="6418" spans="3:3" x14ac:dyDescent="0.25">
      <c r="C6418" s="1"/>
    </row>
    <row r="6419" spans="3:3" x14ac:dyDescent="0.25">
      <c r="C6419" s="1"/>
    </row>
    <row r="6420" spans="3:3" x14ac:dyDescent="0.25">
      <c r="C6420" s="1"/>
    </row>
    <row r="6421" spans="3:3" x14ac:dyDescent="0.25">
      <c r="C6421" s="1"/>
    </row>
    <row r="6422" spans="3:3" x14ac:dyDescent="0.25">
      <c r="C6422" s="1"/>
    </row>
    <row r="6423" spans="3:3" x14ac:dyDescent="0.25">
      <c r="C6423" s="1"/>
    </row>
    <row r="6424" spans="3:3" x14ac:dyDescent="0.25">
      <c r="C6424" s="1"/>
    </row>
    <row r="6425" spans="3:3" x14ac:dyDescent="0.25">
      <c r="C6425" s="1"/>
    </row>
    <row r="6426" spans="3:3" x14ac:dyDescent="0.25">
      <c r="C6426" s="1"/>
    </row>
    <row r="6427" spans="3:3" x14ac:dyDescent="0.25">
      <c r="C6427" s="1"/>
    </row>
    <row r="6428" spans="3:3" x14ac:dyDescent="0.25">
      <c r="C6428" s="1"/>
    </row>
    <row r="6429" spans="3:3" x14ac:dyDescent="0.25">
      <c r="C6429" s="1"/>
    </row>
    <row r="6430" spans="3:3" x14ac:dyDescent="0.25">
      <c r="C6430" s="1"/>
    </row>
    <row r="6431" spans="3:3" x14ac:dyDescent="0.25">
      <c r="C6431" s="1"/>
    </row>
    <row r="6432" spans="3:3" x14ac:dyDescent="0.25">
      <c r="C6432" s="1"/>
    </row>
    <row r="6433" spans="3:3" x14ac:dyDescent="0.25">
      <c r="C6433" s="1"/>
    </row>
    <row r="6434" spans="3:3" x14ac:dyDescent="0.25">
      <c r="C6434" s="1"/>
    </row>
    <row r="6435" spans="3:3" x14ac:dyDescent="0.25">
      <c r="C6435" s="1"/>
    </row>
    <row r="6436" spans="3:3" x14ac:dyDescent="0.25">
      <c r="C6436" s="1"/>
    </row>
    <row r="6437" spans="3:3" x14ac:dyDescent="0.25">
      <c r="C6437" s="1"/>
    </row>
    <row r="6438" spans="3:3" x14ac:dyDescent="0.25">
      <c r="C6438" s="1"/>
    </row>
    <row r="6439" spans="3:3" x14ac:dyDescent="0.25">
      <c r="C6439" s="1"/>
    </row>
    <row r="6440" spans="3:3" x14ac:dyDescent="0.25">
      <c r="C6440" s="1"/>
    </row>
    <row r="6441" spans="3:3" x14ac:dyDescent="0.25">
      <c r="C6441" s="1"/>
    </row>
    <row r="6442" spans="3:3" x14ac:dyDescent="0.25">
      <c r="C6442" s="1"/>
    </row>
    <row r="6443" spans="3:3" x14ac:dyDescent="0.25">
      <c r="C6443" s="1"/>
    </row>
    <row r="6444" spans="3:3" x14ac:dyDescent="0.25">
      <c r="C6444" s="1"/>
    </row>
    <row r="6445" spans="3:3" x14ac:dyDescent="0.25">
      <c r="C6445" s="1"/>
    </row>
    <row r="6446" spans="3:3" x14ac:dyDescent="0.25">
      <c r="C6446" s="1"/>
    </row>
    <row r="6447" spans="3:3" x14ac:dyDescent="0.25">
      <c r="C6447" s="1"/>
    </row>
    <row r="6448" spans="3:3" x14ac:dyDescent="0.25">
      <c r="C6448" s="1"/>
    </row>
    <row r="6449" spans="3:3" x14ac:dyDescent="0.25">
      <c r="C6449" s="1"/>
    </row>
    <row r="6450" spans="3:3" x14ac:dyDescent="0.25">
      <c r="C6450" s="1"/>
    </row>
    <row r="6451" spans="3:3" x14ac:dyDescent="0.25">
      <c r="C6451" s="1"/>
    </row>
    <row r="6452" spans="3:3" x14ac:dyDescent="0.25">
      <c r="C6452" s="1"/>
    </row>
    <row r="6453" spans="3:3" x14ac:dyDescent="0.25">
      <c r="C6453" s="1"/>
    </row>
    <row r="6454" spans="3:3" x14ac:dyDescent="0.25">
      <c r="C6454" s="1"/>
    </row>
    <row r="6455" spans="3:3" x14ac:dyDescent="0.25">
      <c r="C6455" s="1"/>
    </row>
    <row r="6456" spans="3:3" x14ac:dyDescent="0.25">
      <c r="C6456" s="1"/>
    </row>
    <row r="6457" spans="3:3" x14ac:dyDescent="0.25">
      <c r="C6457" s="1"/>
    </row>
    <row r="6458" spans="3:3" x14ac:dyDescent="0.25">
      <c r="C6458" s="1"/>
    </row>
    <row r="6459" spans="3:3" x14ac:dyDescent="0.25">
      <c r="C6459" s="1"/>
    </row>
    <row r="6460" spans="3:3" x14ac:dyDescent="0.25">
      <c r="C6460" s="1"/>
    </row>
    <row r="6461" spans="3:3" x14ac:dyDescent="0.25">
      <c r="C6461" s="1"/>
    </row>
    <row r="6462" spans="3:3" x14ac:dyDescent="0.25">
      <c r="C6462" s="1"/>
    </row>
    <row r="6463" spans="3:3" x14ac:dyDescent="0.25">
      <c r="C6463" s="1"/>
    </row>
    <row r="6464" spans="3:3" x14ac:dyDescent="0.25">
      <c r="C6464" s="1"/>
    </row>
    <row r="6465" spans="3:3" x14ac:dyDescent="0.25">
      <c r="C6465" s="1"/>
    </row>
    <row r="6466" spans="3:3" x14ac:dyDescent="0.25">
      <c r="C6466" s="1"/>
    </row>
    <row r="6467" spans="3:3" x14ac:dyDescent="0.25">
      <c r="C6467" s="1"/>
    </row>
    <row r="6468" spans="3:3" x14ac:dyDescent="0.25">
      <c r="C6468" s="1"/>
    </row>
    <row r="6469" spans="3:3" x14ac:dyDescent="0.25">
      <c r="C6469" s="1"/>
    </row>
    <row r="6470" spans="3:3" x14ac:dyDescent="0.25">
      <c r="C6470" s="1"/>
    </row>
    <row r="6471" spans="3:3" x14ac:dyDescent="0.25">
      <c r="C6471" s="1"/>
    </row>
    <row r="6472" spans="3:3" x14ac:dyDescent="0.25">
      <c r="C6472" s="1"/>
    </row>
    <row r="6473" spans="3:3" x14ac:dyDescent="0.25">
      <c r="C6473" s="1"/>
    </row>
    <row r="6474" spans="3:3" x14ac:dyDescent="0.25">
      <c r="C6474" s="1"/>
    </row>
    <row r="6475" spans="3:3" x14ac:dyDescent="0.25">
      <c r="C6475" s="1"/>
    </row>
    <row r="6476" spans="3:3" x14ac:dyDescent="0.25">
      <c r="C6476" s="1"/>
    </row>
    <row r="6477" spans="3:3" x14ac:dyDescent="0.25">
      <c r="C6477" s="1"/>
    </row>
    <row r="6478" spans="3:3" x14ac:dyDescent="0.25">
      <c r="C6478" s="1"/>
    </row>
    <row r="6479" spans="3:3" x14ac:dyDescent="0.25">
      <c r="C6479" s="1"/>
    </row>
    <row r="6480" spans="3:3" x14ac:dyDescent="0.25">
      <c r="C6480" s="1"/>
    </row>
    <row r="6481" spans="3:3" x14ac:dyDescent="0.25">
      <c r="C6481" s="1"/>
    </row>
    <row r="6482" spans="3:3" x14ac:dyDescent="0.25">
      <c r="C6482" s="1"/>
    </row>
    <row r="6483" spans="3:3" x14ac:dyDescent="0.25">
      <c r="C6483" s="1"/>
    </row>
    <row r="6484" spans="3:3" x14ac:dyDescent="0.25">
      <c r="C6484" s="1"/>
    </row>
    <row r="6485" spans="3:3" x14ac:dyDescent="0.25">
      <c r="C6485" s="1"/>
    </row>
    <row r="6486" spans="3:3" x14ac:dyDescent="0.25">
      <c r="C6486" s="1"/>
    </row>
    <row r="6487" spans="3:3" x14ac:dyDescent="0.25">
      <c r="C6487" s="1"/>
    </row>
    <row r="6488" spans="3:3" x14ac:dyDescent="0.25">
      <c r="C6488" s="1"/>
    </row>
    <row r="6489" spans="3:3" x14ac:dyDescent="0.25">
      <c r="C6489" s="1"/>
    </row>
    <row r="6490" spans="3:3" x14ac:dyDescent="0.25">
      <c r="C6490" s="1"/>
    </row>
    <row r="6491" spans="3:3" x14ac:dyDescent="0.25">
      <c r="C6491" s="1"/>
    </row>
    <row r="6492" spans="3:3" x14ac:dyDescent="0.25">
      <c r="C6492" s="1"/>
    </row>
    <row r="6493" spans="3:3" x14ac:dyDescent="0.25">
      <c r="C6493" s="1"/>
    </row>
    <row r="6494" spans="3:3" x14ac:dyDescent="0.25">
      <c r="C6494" s="1"/>
    </row>
    <row r="6495" spans="3:3" x14ac:dyDescent="0.25">
      <c r="C6495" s="1"/>
    </row>
    <row r="6496" spans="3:3" x14ac:dyDescent="0.25">
      <c r="C6496" s="1"/>
    </row>
    <row r="6497" spans="3:3" x14ac:dyDescent="0.25">
      <c r="C6497" s="1"/>
    </row>
    <row r="6498" spans="3:3" x14ac:dyDescent="0.25">
      <c r="C6498" s="1"/>
    </row>
    <row r="6499" spans="3:3" x14ac:dyDescent="0.25">
      <c r="C6499" s="1"/>
    </row>
    <row r="6500" spans="3:3" x14ac:dyDescent="0.25">
      <c r="C6500" s="1"/>
    </row>
    <row r="6501" spans="3:3" x14ac:dyDescent="0.25">
      <c r="C6501" s="1"/>
    </row>
    <row r="6502" spans="3:3" x14ac:dyDescent="0.25">
      <c r="C6502" s="1"/>
    </row>
    <row r="6503" spans="3:3" x14ac:dyDescent="0.25">
      <c r="C6503" s="1"/>
    </row>
    <row r="6504" spans="3:3" x14ac:dyDescent="0.25">
      <c r="C6504" s="1"/>
    </row>
    <row r="6505" spans="3:3" x14ac:dyDescent="0.25">
      <c r="C6505" s="1"/>
    </row>
    <row r="6506" spans="3:3" x14ac:dyDescent="0.25">
      <c r="C6506" s="1"/>
    </row>
    <row r="6507" spans="3:3" x14ac:dyDescent="0.25">
      <c r="C6507" s="1"/>
    </row>
    <row r="6508" spans="3:3" x14ac:dyDescent="0.25">
      <c r="C6508" s="1"/>
    </row>
    <row r="6509" spans="3:3" x14ac:dyDescent="0.25">
      <c r="C6509" s="1"/>
    </row>
    <row r="6510" spans="3:3" x14ac:dyDescent="0.25">
      <c r="C6510" s="1"/>
    </row>
    <row r="6511" spans="3:3" x14ac:dyDescent="0.25">
      <c r="C6511" s="1"/>
    </row>
    <row r="6512" spans="3:3" x14ac:dyDescent="0.25">
      <c r="C6512" s="1"/>
    </row>
    <row r="6513" spans="3:3" x14ac:dyDescent="0.25">
      <c r="C6513" s="1"/>
    </row>
    <row r="6514" spans="3:3" x14ac:dyDescent="0.25">
      <c r="C6514" s="1"/>
    </row>
    <row r="6515" spans="3:3" x14ac:dyDescent="0.25">
      <c r="C6515" s="1"/>
    </row>
    <row r="6516" spans="3:3" x14ac:dyDescent="0.25">
      <c r="C6516" s="1"/>
    </row>
    <row r="6517" spans="3:3" x14ac:dyDescent="0.25">
      <c r="C6517" s="1"/>
    </row>
    <row r="6518" spans="3:3" x14ac:dyDescent="0.25">
      <c r="C6518" s="1"/>
    </row>
    <row r="6519" spans="3:3" x14ac:dyDescent="0.25">
      <c r="C6519" s="1"/>
    </row>
    <row r="6520" spans="3:3" x14ac:dyDescent="0.25">
      <c r="C6520" s="1"/>
    </row>
    <row r="6521" spans="3:3" x14ac:dyDescent="0.25">
      <c r="C6521" s="1"/>
    </row>
    <row r="6522" spans="3:3" x14ac:dyDescent="0.25">
      <c r="C6522" s="1"/>
    </row>
    <row r="6523" spans="3:3" x14ac:dyDescent="0.25">
      <c r="C6523" s="1"/>
    </row>
    <row r="6524" spans="3:3" x14ac:dyDescent="0.25">
      <c r="C6524" s="1"/>
    </row>
    <row r="6525" spans="3:3" x14ac:dyDescent="0.25">
      <c r="C6525" s="1"/>
    </row>
    <row r="6526" spans="3:3" x14ac:dyDescent="0.25">
      <c r="C6526" s="1"/>
    </row>
    <row r="6527" spans="3:3" x14ac:dyDescent="0.25">
      <c r="C6527" s="1"/>
    </row>
    <row r="6528" spans="3:3" x14ac:dyDescent="0.25">
      <c r="C6528" s="1"/>
    </row>
    <row r="6529" spans="3:3" x14ac:dyDescent="0.25">
      <c r="C6529" s="1"/>
    </row>
    <row r="6530" spans="3:3" x14ac:dyDescent="0.25">
      <c r="C6530" s="1"/>
    </row>
    <row r="6531" spans="3:3" x14ac:dyDescent="0.25">
      <c r="C6531" s="1"/>
    </row>
    <row r="6532" spans="3:3" x14ac:dyDescent="0.25">
      <c r="C6532" s="1"/>
    </row>
    <row r="6533" spans="3:3" x14ac:dyDescent="0.25">
      <c r="C6533" s="1"/>
    </row>
    <row r="6534" spans="3:3" x14ac:dyDescent="0.25">
      <c r="C6534" s="1"/>
    </row>
    <row r="6535" spans="3:3" x14ac:dyDescent="0.25">
      <c r="C6535" s="1"/>
    </row>
    <row r="6536" spans="3:3" x14ac:dyDescent="0.25">
      <c r="C6536" s="1"/>
    </row>
    <row r="6537" spans="3:3" x14ac:dyDescent="0.25">
      <c r="C6537" s="1"/>
    </row>
    <row r="6538" spans="3:3" x14ac:dyDescent="0.25">
      <c r="C6538" s="1"/>
    </row>
    <row r="6539" spans="3:3" x14ac:dyDescent="0.25">
      <c r="C6539" s="1"/>
    </row>
    <row r="6540" spans="3:3" x14ac:dyDescent="0.25">
      <c r="C6540" s="1"/>
    </row>
    <row r="6541" spans="3:3" x14ac:dyDescent="0.25">
      <c r="C6541" s="1"/>
    </row>
    <row r="6542" spans="3:3" x14ac:dyDescent="0.25">
      <c r="C6542" s="1"/>
    </row>
    <row r="6543" spans="3:3" x14ac:dyDescent="0.25">
      <c r="C6543" s="1"/>
    </row>
    <row r="6544" spans="3:3" x14ac:dyDescent="0.25">
      <c r="C6544" s="1"/>
    </row>
    <row r="6545" spans="3:3" x14ac:dyDescent="0.25">
      <c r="C6545" s="1"/>
    </row>
    <row r="6546" spans="3:3" x14ac:dyDescent="0.25">
      <c r="C6546" s="1"/>
    </row>
    <row r="6547" spans="3:3" x14ac:dyDescent="0.25">
      <c r="C6547" s="1"/>
    </row>
    <row r="6548" spans="3:3" x14ac:dyDescent="0.25">
      <c r="C6548" s="1"/>
    </row>
    <row r="6549" spans="3:3" x14ac:dyDescent="0.25">
      <c r="C6549" s="1"/>
    </row>
    <row r="6550" spans="3:3" x14ac:dyDescent="0.25">
      <c r="C6550" s="1"/>
    </row>
    <row r="6551" spans="3:3" x14ac:dyDescent="0.25">
      <c r="C6551" s="1"/>
    </row>
    <row r="6552" spans="3:3" x14ac:dyDescent="0.25">
      <c r="C6552" s="1"/>
    </row>
    <row r="6553" spans="3:3" x14ac:dyDescent="0.25">
      <c r="C6553" s="1"/>
    </row>
    <row r="6554" spans="3:3" x14ac:dyDescent="0.25">
      <c r="C6554" s="1"/>
    </row>
    <row r="6555" spans="3:3" x14ac:dyDescent="0.25">
      <c r="C6555" s="1"/>
    </row>
    <row r="6556" spans="3:3" x14ac:dyDescent="0.25">
      <c r="C6556" s="1"/>
    </row>
    <row r="6557" spans="3:3" x14ac:dyDescent="0.25">
      <c r="C6557" s="1"/>
    </row>
    <row r="6558" spans="3:3" x14ac:dyDescent="0.25">
      <c r="C6558" s="1"/>
    </row>
    <row r="6559" spans="3:3" x14ac:dyDescent="0.25">
      <c r="C6559" s="1"/>
    </row>
    <row r="6560" spans="3:3" x14ac:dyDescent="0.25">
      <c r="C6560" s="2"/>
    </row>
    <row r="6561" spans="3:3" x14ac:dyDescent="0.25">
      <c r="C6561" s="1"/>
    </row>
    <row r="6562" spans="3:3" x14ac:dyDescent="0.25">
      <c r="C6562" s="1"/>
    </row>
    <row r="6563" spans="3:3" x14ac:dyDescent="0.25">
      <c r="C6563" s="1"/>
    </row>
    <row r="6564" spans="3:3" x14ac:dyDescent="0.25">
      <c r="C6564" s="1"/>
    </row>
    <row r="6565" spans="3:3" x14ac:dyDescent="0.25">
      <c r="C6565" s="1"/>
    </row>
    <row r="6566" spans="3:3" x14ac:dyDescent="0.25">
      <c r="C6566" s="1"/>
    </row>
    <row r="6567" spans="3:3" x14ac:dyDescent="0.25">
      <c r="C6567" s="1"/>
    </row>
    <row r="6568" spans="3:3" x14ac:dyDescent="0.25">
      <c r="C6568" s="1"/>
    </row>
    <row r="6569" spans="3:3" x14ac:dyDescent="0.25">
      <c r="C6569" s="1"/>
    </row>
    <row r="6570" spans="3:3" x14ac:dyDescent="0.25">
      <c r="C6570" s="1"/>
    </row>
    <row r="6571" spans="3:3" x14ac:dyDescent="0.25">
      <c r="C6571" s="1"/>
    </row>
    <row r="6572" spans="3:3" x14ac:dyDescent="0.25">
      <c r="C6572" s="1"/>
    </row>
    <row r="6573" spans="3:3" x14ac:dyDescent="0.25">
      <c r="C6573" s="1"/>
    </row>
    <row r="6574" spans="3:3" x14ac:dyDescent="0.25">
      <c r="C6574" s="1"/>
    </row>
    <row r="6575" spans="3:3" x14ac:dyDescent="0.25">
      <c r="C6575" s="1"/>
    </row>
    <row r="6576" spans="3:3" x14ac:dyDescent="0.25">
      <c r="C6576" s="1"/>
    </row>
    <row r="6577" spans="3:3" x14ac:dyDescent="0.25">
      <c r="C6577" s="1"/>
    </row>
    <row r="6578" spans="3:3" x14ac:dyDescent="0.25">
      <c r="C6578" s="1"/>
    </row>
    <row r="6579" spans="3:3" x14ac:dyDescent="0.25">
      <c r="C6579" s="1"/>
    </row>
    <row r="6580" spans="3:3" x14ac:dyDescent="0.25">
      <c r="C6580" s="1"/>
    </row>
    <row r="6581" spans="3:3" x14ac:dyDescent="0.25">
      <c r="C6581" s="1"/>
    </row>
    <row r="6582" spans="3:3" x14ac:dyDescent="0.25">
      <c r="C6582" s="1"/>
    </row>
    <row r="6583" spans="3:3" x14ac:dyDescent="0.25">
      <c r="C6583" s="1"/>
    </row>
    <row r="6584" spans="3:3" x14ac:dyDescent="0.25">
      <c r="C6584" s="1"/>
    </row>
    <row r="6585" spans="3:3" x14ac:dyDescent="0.25">
      <c r="C6585" s="1"/>
    </row>
    <row r="6586" spans="3:3" x14ac:dyDescent="0.25">
      <c r="C6586" s="1"/>
    </row>
    <row r="6587" spans="3:3" x14ac:dyDescent="0.25">
      <c r="C6587" s="1"/>
    </row>
    <row r="6588" spans="3:3" x14ac:dyDescent="0.25">
      <c r="C6588" s="1"/>
    </row>
    <row r="6589" spans="3:3" x14ac:dyDescent="0.25">
      <c r="C6589" s="1"/>
    </row>
    <row r="6590" spans="3:3" x14ac:dyDescent="0.25">
      <c r="C6590" s="1"/>
    </row>
    <row r="6591" spans="3:3" x14ac:dyDescent="0.25">
      <c r="C6591" s="1"/>
    </row>
    <row r="6592" spans="3:3" x14ac:dyDescent="0.25">
      <c r="C6592" s="1"/>
    </row>
    <row r="6593" spans="3:3" x14ac:dyDescent="0.25">
      <c r="C6593" s="1"/>
    </row>
    <row r="6594" spans="3:3" x14ac:dyDescent="0.25">
      <c r="C6594" s="1"/>
    </row>
    <row r="6595" spans="3:3" x14ac:dyDescent="0.25">
      <c r="C6595" s="1"/>
    </row>
    <row r="6596" spans="3:3" x14ac:dyDescent="0.25">
      <c r="C6596" s="1"/>
    </row>
    <row r="6597" spans="3:3" x14ac:dyDescent="0.25">
      <c r="C6597" s="1"/>
    </row>
    <row r="6598" spans="3:3" x14ac:dyDescent="0.25">
      <c r="C6598" s="1"/>
    </row>
    <row r="6599" spans="3:3" x14ac:dyDescent="0.25">
      <c r="C6599" s="1"/>
    </row>
    <row r="6600" spans="3:3" x14ac:dyDescent="0.25">
      <c r="C6600" s="1"/>
    </row>
    <row r="6601" spans="3:3" x14ac:dyDescent="0.25">
      <c r="C6601" s="1"/>
    </row>
    <row r="6602" spans="3:3" x14ac:dyDescent="0.25">
      <c r="C6602" s="1"/>
    </row>
    <row r="6603" spans="3:3" x14ac:dyDescent="0.25">
      <c r="C6603" s="1"/>
    </row>
    <row r="6604" spans="3:3" x14ac:dyDescent="0.25">
      <c r="C6604" s="1"/>
    </row>
    <row r="6605" spans="3:3" x14ac:dyDescent="0.25">
      <c r="C6605" s="1"/>
    </row>
    <row r="6606" spans="3:3" x14ac:dyDescent="0.25">
      <c r="C6606" s="1"/>
    </row>
    <row r="6607" spans="3:3" x14ac:dyDescent="0.25">
      <c r="C6607" s="1"/>
    </row>
    <row r="6608" spans="3:3" x14ac:dyDescent="0.25">
      <c r="C6608" s="1"/>
    </row>
    <row r="6609" spans="3:3" x14ac:dyDescent="0.25">
      <c r="C6609" s="1"/>
    </row>
    <row r="6610" spans="3:3" x14ac:dyDescent="0.25">
      <c r="C6610" s="1"/>
    </row>
    <row r="6611" spans="3:3" x14ac:dyDescent="0.25">
      <c r="C6611" s="1"/>
    </row>
    <row r="6612" spans="3:3" x14ac:dyDescent="0.25">
      <c r="C6612" s="1"/>
    </row>
    <row r="6613" spans="3:3" x14ac:dyDescent="0.25">
      <c r="C6613" s="1"/>
    </row>
    <row r="6614" spans="3:3" x14ac:dyDescent="0.25">
      <c r="C6614" s="1"/>
    </row>
    <row r="6615" spans="3:3" x14ac:dyDescent="0.25">
      <c r="C6615" s="1"/>
    </row>
    <row r="6616" spans="3:3" x14ac:dyDescent="0.25">
      <c r="C6616" s="1"/>
    </row>
    <row r="6617" spans="3:3" x14ac:dyDescent="0.25">
      <c r="C6617" s="1"/>
    </row>
    <row r="6618" spans="3:3" x14ac:dyDescent="0.25">
      <c r="C6618" s="1"/>
    </row>
    <row r="6619" spans="3:3" x14ac:dyDescent="0.25">
      <c r="C6619" s="1"/>
    </row>
    <row r="6620" spans="3:3" x14ac:dyDescent="0.25">
      <c r="C6620" s="1"/>
    </row>
    <row r="6621" spans="3:3" x14ac:dyDescent="0.25">
      <c r="C6621" s="1"/>
    </row>
    <row r="6622" spans="3:3" x14ac:dyDescent="0.25">
      <c r="C6622" s="1"/>
    </row>
    <row r="6623" spans="3:3" x14ac:dyDescent="0.25">
      <c r="C6623" s="1"/>
    </row>
    <row r="6624" spans="3:3" x14ac:dyDescent="0.25">
      <c r="C6624" s="1"/>
    </row>
    <row r="6625" spans="3:3" x14ac:dyDescent="0.25">
      <c r="C6625" s="1"/>
    </row>
    <row r="6626" spans="3:3" x14ac:dyDescent="0.25">
      <c r="C6626" s="1"/>
    </row>
    <row r="6627" spans="3:3" x14ac:dyDescent="0.25">
      <c r="C6627" s="1"/>
    </row>
    <row r="6628" spans="3:3" x14ac:dyDescent="0.25">
      <c r="C6628" s="1"/>
    </row>
    <row r="6629" spans="3:3" x14ac:dyDescent="0.25">
      <c r="C6629" s="1"/>
    </row>
    <row r="6630" spans="3:3" x14ac:dyDescent="0.25">
      <c r="C6630" s="1"/>
    </row>
    <row r="6631" spans="3:3" x14ac:dyDescent="0.25">
      <c r="C6631" s="1"/>
    </row>
    <row r="6632" spans="3:3" x14ac:dyDescent="0.25">
      <c r="C6632" s="1"/>
    </row>
    <row r="6633" spans="3:3" x14ac:dyDescent="0.25">
      <c r="C6633" s="1"/>
    </row>
    <row r="6634" spans="3:3" x14ac:dyDescent="0.25">
      <c r="C6634" s="1"/>
    </row>
    <row r="6635" spans="3:3" x14ac:dyDescent="0.25">
      <c r="C6635" s="1"/>
    </row>
    <row r="6636" spans="3:3" x14ac:dyDescent="0.25">
      <c r="C6636" s="1"/>
    </row>
    <row r="6637" spans="3:3" x14ac:dyDescent="0.25">
      <c r="C6637" s="1"/>
    </row>
    <row r="6638" spans="3:3" x14ac:dyDescent="0.25">
      <c r="C6638" s="1"/>
    </row>
    <row r="6639" spans="3:3" x14ac:dyDescent="0.25">
      <c r="C6639" s="1"/>
    </row>
    <row r="6640" spans="3:3" x14ac:dyDescent="0.25">
      <c r="C6640" s="1"/>
    </row>
    <row r="6641" spans="3:3" x14ac:dyDescent="0.25">
      <c r="C6641" s="1"/>
    </row>
    <row r="6642" spans="3:3" x14ac:dyDescent="0.25">
      <c r="C6642" s="1"/>
    </row>
    <row r="6643" spans="3:3" x14ac:dyDescent="0.25">
      <c r="C6643" s="1"/>
    </row>
    <row r="6644" spans="3:3" x14ac:dyDescent="0.25">
      <c r="C6644" s="1"/>
    </row>
    <row r="6645" spans="3:3" x14ac:dyDescent="0.25">
      <c r="C6645" s="1"/>
    </row>
    <row r="6646" spans="3:3" x14ac:dyDescent="0.25">
      <c r="C6646" s="1"/>
    </row>
    <row r="6647" spans="3:3" x14ac:dyDescent="0.25">
      <c r="C6647" s="1"/>
    </row>
    <row r="6648" spans="3:3" x14ac:dyDescent="0.25">
      <c r="C6648" s="1"/>
    </row>
    <row r="6649" spans="3:3" x14ac:dyDescent="0.25">
      <c r="C6649" s="1"/>
    </row>
    <row r="6650" spans="3:3" x14ac:dyDescent="0.25">
      <c r="C6650" s="1"/>
    </row>
    <row r="6651" spans="3:3" x14ac:dyDescent="0.25">
      <c r="C6651" s="1"/>
    </row>
    <row r="6652" spans="3:3" x14ac:dyDescent="0.25">
      <c r="C6652" s="1"/>
    </row>
    <row r="6653" spans="3:3" x14ac:dyDescent="0.25">
      <c r="C6653" s="1"/>
    </row>
    <row r="6654" spans="3:3" x14ac:dyDescent="0.25">
      <c r="C6654" s="1"/>
    </row>
    <row r="6655" spans="3:3" x14ac:dyDescent="0.25">
      <c r="C6655" s="1"/>
    </row>
    <row r="6656" spans="3:3" x14ac:dyDescent="0.25">
      <c r="C6656" s="1"/>
    </row>
    <row r="6657" spans="3:3" x14ac:dyDescent="0.25">
      <c r="C6657" s="1"/>
    </row>
    <row r="6658" spans="3:3" x14ac:dyDescent="0.25">
      <c r="C6658" s="1"/>
    </row>
    <row r="6659" spans="3:3" x14ac:dyDescent="0.25">
      <c r="C6659" s="1"/>
    </row>
    <row r="6660" spans="3:3" x14ac:dyDescent="0.25">
      <c r="C6660" s="1"/>
    </row>
    <row r="6661" spans="3:3" x14ac:dyDescent="0.25">
      <c r="C6661" s="1"/>
    </row>
    <row r="6662" spans="3:3" x14ac:dyDescent="0.25">
      <c r="C6662" s="1"/>
    </row>
    <row r="6663" spans="3:3" x14ac:dyDescent="0.25">
      <c r="C6663" s="1"/>
    </row>
    <row r="6664" spans="3:3" x14ac:dyDescent="0.25">
      <c r="C6664" s="1"/>
    </row>
    <row r="6665" spans="3:3" x14ac:dyDescent="0.25">
      <c r="C6665" s="1"/>
    </row>
    <row r="6666" spans="3:3" x14ac:dyDescent="0.25">
      <c r="C6666" s="1"/>
    </row>
    <row r="6667" spans="3:3" x14ac:dyDescent="0.25">
      <c r="C6667" s="1"/>
    </row>
    <row r="6668" spans="3:3" x14ac:dyDescent="0.25">
      <c r="C6668" s="1"/>
    </row>
    <row r="6669" spans="3:3" x14ac:dyDescent="0.25">
      <c r="C6669" s="1"/>
    </row>
    <row r="6670" spans="3:3" x14ac:dyDescent="0.25">
      <c r="C6670" s="1"/>
    </row>
    <row r="6671" spans="3:3" x14ac:dyDescent="0.25">
      <c r="C6671" s="1"/>
    </row>
    <row r="6672" spans="3:3" x14ac:dyDescent="0.25">
      <c r="C6672" s="1"/>
    </row>
    <row r="6673" spans="3:3" x14ac:dyDescent="0.25">
      <c r="C6673" s="1"/>
    </row>
    <row r="6674" spans="3:3" x14ac:dyDescent="0.25">
      <c r="C6674" s="1"/>
    </row>
    <row r="6675" spans="3:3" x14ac:dyDescent="0.25">
      <c r="C6675" s="1"/>
    </row>
    <row r="6676" spans="3:3" x14ac:dyDescent="0.25">
      <c r="C6676" s="1"/>
    </row>
    <row r="6677" spans="3:3" x14ac:dyDescent="0.25">
      <c r="C6677" s="1"/>
    </row>
    <row r="6678" spans="3:3" x14ac:dyDescent="0.25">
      <c r="C6678" s="1"/>
    </row>
    <row r="6679" spans="3:3" x14ac:dyDescent="0.25">
      <c r="C6679" s="1"/>
    </row>
    <row r="6680" spans="3:3" x14ac:dyDescent="0.25">
      <c r="C6680" s="1"/>
    </row>
    <row r="6681" spans="3:3" x14ac:dyDescent="0.25">
      <c r="C6681" s="1"/>
    </row>
    <row r="6682" spans="3:3" x14ac:dyDescent="0.25">
      <c r="C6682" s="1"/>
    </row>
    <row r="6683" spans="3:3" x14ac:dyDescent="0.25">
      <c r="C6683" s="1"/>
    </row>
    <row r="6684" spans="3:3" x14ac:dyDescent="0.25">
      <c r="C6684" s="1"/>
    </row>
    <row r="6685" spans="3:3" x14ac:dyDescent="0.25">
      <c r="C6685" s="1"/>
    </row>
    <row r="6686" spans="3:3" x14ac:dyDescent="0.25">
      <c r="C6686" s="1"/>
    </row>
    <row r="6687" spans="3:3" x14ac:dyDescent="0.25">
      <c r="C6687" s="1"/>
    </row>
    <row r="6688" spans="3:3" x14ac:dyDescent="0.25">
      <c r="C6688" s="1"/>
    </row>
    <row r="6689" spans="3:3" x14ac:dyDescent="0.25">
      <c r="C6689" s="1"/>
    </row>
    <row r="6690" spans="3:3" x14ac:dyDescent="0.25">
      <c r="C6690" s="1"/>
    </row>
    <row r="6691" spans="3:3" x14ac:dyDescent="0.25">
      <c r="C6691" s="1"/>
    </row>
    <row r="6692" spans="3:3" x14ac:dyDescent="0.25">
      <c r="C6692" s="1"/>
    </row>
    <row r="6693" spans="3:3" x14ac:dyDescent="0.25">
      <c r="C6693" s="1"/>
    </row>
    <row r="6694" spans="3:3" x14ac:dyDescent="0.25">
      <c r="C6694" s="1"/>
    </row>
    <row r="6695" spans="3:3" x14ac:dyDescent="0.25">
      <c r="C6695" s="1"/>
    </row>
    <row r="6696" spans="3:3" x14ac:dyDescent="0.25">
      <c r="C6696" s="1"/>
    </row>
    <row r="6697" spans="3:3" x14ac:dyDescent="0.25">
      <c r="C6697" s="1"/>
    </row>
    <row r="6698" spans="3:3" x14ac:dyDescent="0.25">
      <c r="C6698" s="1"/>
    </row>
    <row r="6699" spans="3:3" x14ac:dyDescent="0.25">
      <c r="C6699" s="1"/>
    </row>
    <row r="6700" spans="3:3" x14ac:dyDescent="0.25">
      <c r="C6700" s="1"/>
    </row>
    <row r="6701" spans="3:3" x14ac:dyDescent="0.25">
      <c r="C6701" s="1"/>
    </row>
    <row r="6702" spans="3:3" x14ac:dyDescent="0.25">
      <c r="C6702" s="1"/>
    </row>
    <row r="6703" spans="3:3" x14ac:dyDescent="0.25">
      <c r="C6703" s="1"/>
    </row>
    <row r="6704" spans="3:3" x14ac:dyDescent="0.25">
      <c r="C6704" s="1"/>
    </row>
    <row r="6705" spans="3:3" x14ac:dyDescent="0.25">
      <c r="C6705" s="1"/>
    </row>
    <row r="6706" spans="3:3" x14ac:dyDescent="0.25">
      <c r="C6706" s="1"/>
    </row>
    <row r="6707" spans="3:3" x14ac:dyDescent="0.25">
      <c r="C6707" s="1"/>
    </row>
    <row r="6708" spans="3:3" x14ac:dyDescent="0.25">
      <c r="C6708" s="1"/>
    </row>
    <row r="6709" spans="3:3" x14ac:dyDescent="0.25">
      <c r="C6709" s="1"/>
    </row>
    <row r="6710" spans="3:3" x14ac:dyDescent="0.25">
      <c r="C6710" s="1"/>
    </row>
    <row r="6711" spans="3:3" x14ac:dyDescent="0.25">
      <c r="C6711" s="1"/>
    </row>
    <row r="6712" spans="3:3" x14ac:dyDescent="0.25">
      <c r="C6712" s="1"/>
    </row>
    <row r="6713" spans="3:3" x14ac:dyDescent="0.25">
      <c r="C6713" s="1"/>
    </row>
    <row r="6714" spans="3:3" x14ac:dyDescent="0.25">
      <c r="C6714" s="1"/>
    </row>
    <row r="6715" spans="3:3" x14ac:dyDescent="0.25">
      <c r="C6715" s="1"/>
    </row>
    <row r="6716" spans="3:3" x14ac:dyDescent="0.25">
      <c r="C6716" s="1"/>
    </row>
    <row r="6717" spans="3:3" x14ac:dyDescent="0.25">
      <c r="C6717" s="1"/>
    </row>
    <row r="6718" spans="3:3" x14ac:dyDescent="0.25">
      <c r="C6718" s="1"/>
    </row>
    <row r="6719" spans="3:3" x14ac:dyDescent="0.25">
      <c r="C6719" s="1"/>
    </row>
    <row r="6720" spans="3:3" x14ac:dyDescent="0.25">
      <c r="C6720" s="1"/>
    </row>
    <row r="6721" spans="3:3" x14ac:dyDescent="0.25">
      <c r="C6721" s="1"/>
    </row>
    <row r="6722" spans="3:3" x14ac:dyDescent="0.25">
      <c r="C6722" s="1"/>
    </row>
    <row r="6723" spans="3:3" x14ac:dyDescent="0.25">
      <c r="C6723" s="1"/>
    </row>
    <row r="6724" spans="3:3" x14ac:dyDescent="0.25">
      <c r="C6724" s="1"/>
    </row>
    <row r="6725" spans="3:3" x14ac:dyDescent="0.25">
      <c r="C6725" s="1"/>
    </row>
    <row r="6726" spans="3:3" x14ac:dyDescent="0.25">
      <c r="C6726" s="1"/>
    </row>
    <row r="6727" spans="3:3" x14ac:dyDescent="0.25">
      <c r="C6727" s="1"/>
    </row>
    <row r="6728" spans="3:3" x14ac:dyDescent="0.25">
      <c r="C6728" s="1"/>
    </row>
    <row r="6729" spans="3:3" x14ac:dyDescent="0.25">
      <c r="C6729" s="1"/>
    </row>
    <row r="6730" spans="3:3" x14ac:dyDescent="0.25">
      <c r="C6730" s="1"/>
    </row>
    <row r="6731" spans="3:3" x14ac:dyDescent="0.25">
      <c r="C6731" s="1"/>
    </row>
    <row r="6732" spans="3:3" x14ac:dyDescent="0.25">
      <c r="C6732" s="1"/>
    </row>
    <row r="6733" spans="3:3" x14ac:dyDescent="0.25">
      <c r="C6733" s="1"/>
    </row>
    <row r="6734" spans="3:3" x14ac:dyDescent="0.25">
      <c r="C6734" s="1"/>
    </row>
    <row r="6735" spans="3:3" x14ac:dyDescent="0.25">
      <c r="C6735" s="1"/>
    </row>
    <row r="6736" spans="3:3" x14ac:dyDescent="0.25">
      <c r="C6736" s="1"/>
    </row>
    <row r="6737" spans="3:3" x14ac:dyDescent="0.25">
      <c r="C6737" s="1"/>
    </row>
    <row r="6738" spans="3:3" x14ac:dyDescent="0.25">
      <c r="C6738" s="1"/>
    </row>
    <row r="6739" spans="3:3" x14ac:dyDescent="0.25">
      <c r="C6739" s="1"/>
    </row>
    <row r="6740" spans="3:3" x14ac:dyDescent="0.25">
      <c r="C6740" s="1"/>
    </row>
    <row r="6741" spans="3:3" x14ac:dyDescent="0.25">
      <c r="C6741" s="1"/>
    </row>
    <row r="6742" spans="3:3" x14ac:dyDescent="0.25">
      <c r="C6742" s="1"/>
    </row>
    <row r="6743" spans="3:3" x14ac:dyDescent="0.25">
      <c r="C6743" s="1"/>
    </row>
    <row r="6744" spans="3:3" x14ac:dyDescent="0.25">
      <c r="C6744" s="1"/>
    </row>
    <row r="6745" spans="3:3" x14ac:dyDescent="0.25">
      <c r="C6745" s="1"/>
    </row>
    <row r="6746" spans="3:3" x14ac:dyDescent="0.25">
      <c r="C6746" s="1"/>
    </row>
    <row r="6747" spans="3:3" x14ac:dyDescent="0.25">
      <c r="C6747" s="1"/>
    </row>
    <row r="6748" spans="3:3" x14ac:dyDescent="0.25">
      <c r="C6748" s="1"/>
    </row>
    <row r="6749" spans="3:3" x14ac:dyDescent="0.25">
      <c r="C6749" s="1"/>
    </row>
    <row r="6750" spans="3:3" x14ac:dyDescent="0.25">
      <c r="C6750" s="1"/>
    </row>
    <row r="6751" spans="3:3" x14ac:dyDescent="0.25">
      <c r="C6751" s="1"/>
    </row>
    <row r="6752" spans="3:3" x14ac:dyDescent="0.25">
      <c r="C6752" s="1"/>
    </row>
    <row r="6753" spans="3:3" x14ac:dyDescent="0.25">
      <c r="C6753" s="1"/>
    </row>
    <row r="6754" spans="3:3" x14ac:dyDescent="0.25">
      <c r="C6754" s="1"/>
    </row>
    <row r="6755" spans="3:3" x14ac:dyDescent="0.25">
      <c r="C6755" s="1"/>
    </row>
    <row r="6756" spans="3:3" x14ac:dyDescent="0.25">
      <c r="C6756" s="1"/>
    </row>
    <row r="6757" spans="3:3" x14ac:dyDescent="0.25">
      <c r="C6757" s="1"/>
    </row>
    <row r="6758" spans="3:3" x14ac:dyDescent="0.25">
      <c r="C6758" s="1"/>
    </row>
    <row r="6759" spans="3:3" x14ac:dyDescent="0.25">
      <c r="C6759" s="1"/>
    </row>
    <row r="6760" spans="3:3" x14ac:dyDescent="0.25">
      <c r="C6760" s="1"/>
    </row>
    <row r="6761" spans="3:3" x14ac:dyDescent="0.25">
      <c r="C6761" s="1"/>
    </row>
    <row r="6762" spans="3:3" x14ac:dyDescent="0.25">
      <c r="C6762" s="1"/>
    </row>
    <row r="6763" spans="3:3" x14ac:dyDescent="0.25">
      <c r="C6763" s="1"/>
    </row>
    <row r="6764" spans="3:3" x14ac:dyDescent="0.25">
      <c r="C6764" s="1"/>
    </row>
    <row r="6765" spans="3:3" x14ac:dyDescent="0.25">
      <c r="C6765" s="1"/>
    </row>
    <row r="6766" spans="3:3" x14ac:dyDescent="0.25">
      <c r="C6766" s="1"/>
    </row>
    <row r="6767" spans="3:3" x14ac:dyDescent="0.25">
      <c r="C6767" s="1"/>
    </row>
    <row r="6768" spans="3:3" x14ac:dyDescent="0.25">
      <c r="C6768" s="1"/>
    </row>
    <row r="6769" spans="3:3" x14ac:dyDescent="0.25">
      <c r="C6769" s="1"/>
    </row>
    <row r="6770" spans="3:3" x14ac:dyDescent="0.25">
      <c r="C6770" s="1"/>
    </row>
    <row r="6771" spans="3:3" x14ac:dyDescent="0.25">
      <c r="C6771" s="1"/>
    </row>
    <row r="6772" spans="3:3" x14ac:dyDescent="0.25">
      <c r="C6772" s="1"/>
    </row>
    <row r="6773" spans="3:3" x14ac:dyDescent="0.25">
      <c r="C6773" s="1"/>
    </row>
    <row r="6774" spans="3:3" x14ac:dyDescent="0.25">
      <c r="C6774" s="1"/>
    </row>
    <row r="6775" spans="3:3" x14ac:dyDescent="0.25">
      <c r="C6775" s="1"/>
    </row>
    <row r="6776" spans="3:3" x14ac:dyDescent="0.25">
      <c r="C6776" s="1"/>
    </row>
    <row r="6777" spans="3:3" x14ac:dyDescent="0.25">
      <c r="C6777" s="1"/>
    </row>
    <row r="6778" spans="3:3" x14ac:dyDescent="0.25">
      <c r="C6778" s="1"/>
    </row>
    <row r="6779" spans="3:3" x14ac:dyDescent="0.25">
      <c r="C6779" s="1"/>
    </row>
    <row r="6780" spans="3:3" x14ac:dyDescent="0.25">
      <c r="C6780" s="1"/>
    </row>
    <row r="6781" spans="3:3" x14ac:dyDescent="0.25">
      <c r="C6781" s="1"/>
    </row>
    <row r="6782" spans="3:3" x14ac:dyDescent="0.25">
      <c r="C6782" s="1"/>
    </row>
    <row r="6783" spans="3:3" x14ac:dyDescent="0.25">
      <c r="C6783" s="1"/>
    </row>
    <row r="6784" spans="3:3" x14ac:dyDescent="0.25">
      <c r="C6784" s="1"/>
    </row>
    <row r="6785" spans="3:3" x14ac:dyDescent="0.25">
      <c r="C6785" s="1"/>
    </row>
    <row r="6786" spans="3:3" x14ac:dyDescent="0.25">
      <c r="C6786" s="1"/>
    </row>
    <row r="6787" spans="3:3" x14ac:dyDescent="0.25">
      <c r="C6787" s="1"/>
    </row>
    <row r="6788" spans="3:3" x14ac:dyDescent="0.25">
      <c r="C6788" s="1"/>
    </row>
    <row r="6789" spans="3:3" x14ac:dyDescent="0.25">
      <c r="C6789" s="1"/>
    </row>
    <row r="6790" spans="3:3" x14ac:dyDescent="0.25">
      <c r="C6790" s="1"/>
    </row>
    <row r="6791" spans="3:3" x14ac:dyDescent="0.25">
      <c r="C6791" s="1"/>
    </row>
    <row r="6792" spans="3:3" x14ac:dyDescent="0.25">
      <c r="C6792" s="1"/>
    </row>
    <row r="6793" spans="3:3" x14ac:dyDescent="0.25">
      <c r="C6793" s="1"/>
    </row>
    <row r="6794" spans="3:3" x14ac:dyDescent="0.25">
      <c r="C6794" s="1"/>
    </row>
    <row r="6795" spans="3:3" x14ac:dyDescent="0.25">
      <c r="C6795" s="1"/>
    </row>
    <row r="6796" spans="3:3" x14ac:dyDescent="0.25">
      <c r="C6796" s="1"/>
    </row>
    <row r="6797" spans="3:3" x14ac:dyDescent="0.25">
      <c r="C6797" s="1"/>
    </row>
    <row r="6798" spans="3:3" x14ac:dyDescent="0.25">
      <c r="C6798" s="1"/>
    </row>
    <row r="6799" spans="3:3" x14ac:dyDescent="0.25">
      <c r="C6799" s="1"/>
    </row>
    <row r="6800" spans="3:3" x14ac:dyDescent="0.25">
      <c r="C6800" s="1"/>
    </row>
    <row r="6801" spans="3:3" x14ac:dyDescent="0.25">
      <c r="C6801" s="1"/>
    </row>
    <row r="6802" spans="3:3" x14ac:dyDescent="0.25">
      <c r="C6802" s="1"/>
    </row>
    <row r="6803" spans="3:3" x14ac:dyDescent="0.25">
      <c r="C6803" s="1"/>
    </row>
    <row r="6804" spans="3:3" x14ac:dyDescent="0.25">
      <c r="C6804" s="1"/>
    </row>
    <row r="6805" spans="3:3" x14ac:dyDescent="0.25">
      <c r="C6805" s="1"/>
    </row>
    <row r="6806" spans="3:3" x14ac:dyDescent="0.25">
      <c r="C6806" s="1"/>
    </row>
    <row r="6807" spans="3:3" x14ac:dyDescent="0.25">
      <c r="C6807" s="1"/>
    </row>
    <row r="6808" spans="3:3" x14ac:dyDescent="0.25">
      <c r="C6808" s="1"/>
    </row>
    <row r="6809" spans="3:3" x14ac:dyDescent="0.25">
      <c r="C6809" s="1"/>
    </row>
    <row r="6810" spans="3:3" x14ac:dyDescent="0.25">
      <c r="C6810" s="1"/>
    </row>
    <row r="6811" spans="3:3" x14ac:dyDescent="0.25">
      <c r="C6811" s="1"/>
    </row>
    <row r="6812" spans="3:3" x14ac:dyDescent="0.25">
      <c r="C6812" s="1"/>
    </row>
    <row r="6813" spans="3:3" x14ac:dyDescent="0.25">
      <c r="C6813" s="1"/>
    </row>
    <row r="6814" spans="3:3" x14ac:dyDescent="0.25">
      <c r="C6814" s="1"/>
    </row>
    <row r="6815" spans="3:3" x14ac:dyDescent="0.25">
      <c r="C6815" s="1"/>
    </row>
    <row r="6816" spans="3:3" x14ac:dyDescent="0.25">
      <c r="C6816" s="1"/>
    </row>
    <row r="6817" spans="3:3" x14ac:dyDescent="0.25">
      <c r="C6817" s="1"/>
    </row>
    <row r="6818" spans="3:3" x14ac:dyDescent="0.25">
      <c r="C6818" s="1"/>
    </row>
    <row r="6819" spans="3:3" x14ac:dyDescent="0.25">
      <c r="C6819" s="1"/>
    </row>
    <row r="6820" spans="3:3" x14ac:dyDescent="0.25">
      <c r="C6820" s="1"/>
    </row>
    <row r="6821" spans="3:3" x14ac:dyDescent="0.25">
      <c r="C6821" s="1"/>
    </row>
    <row r="6822" spans="3:3" x14ac:dyDescent="0.25">
      <c r="C6822" s="1"/>
    </row>
    <row r="6823" spans="3:3" x14ac:dyDescent="0.25">
      <c r="C6823" s="1"/>
    </row>
    <row r="6824" spans="3:3" x14ac:dyDescent="0.25">
      <c r="C6824" s="1"/>
    </row>
    <row r="6825" spans="3:3" x14ac:dyDescent="0.25">
      <c r="C6825" s="1"/>
    </row>
    <row r="6826" spans="3:3" x14ac:dyDescent="0.25">
      <c r="C6826" s="1"/>
    </row>
    <row r="6827" spans="3:3" x14ac:dyDescent="0.25">
      <c r="C6827" s="1"/>
    </row>
    <row r="6828" spans="3:3" x14ac:dyDescent="0.25">
      <c r="C6828" s="1"/>
    </row>
    <row r="6829" spans="3:3" x14ac:dyDescent="0.25">
      <c r="C6829" s="1"/>
    </row>
    <row r="6830" spans="3:3" x14ac:dyDescent="0.25">
      <c r="C6830" s="1"/>
    </row>
    <row r="6831" spans="3:3" x14ac:dyDescent="0.25">
      <c r="C6831" s="1"/>
    </row>
    <row r="6832" spans="3:3" x14ac:dyDescent="0.25">
      <c r="C6832" s="1"/>
    </row>
    <row r="6833" spans="3:3" x14ac:dyDescent="0.25">
      <c r="C6833" s="1"/>
    </row>
    <row r="6834" spans="3:3" x14ac:dyDescent="0.25">
      <c r="C6834" s="1"/>
    </row>
    <row r="6835" spans="3:3" x14ac:dyDescent="0.25">
      <c r="C6835" s="1"/>
    </row>
    <row r="6836" spans="3:3" x14ac:dyDescent="0.25">
      <c r="C6836" s="1"/>
    </row>
    <row r="6837" spans="3:3" x14ac:dyDescent="0.25">
      <c r="C6837" s="1"/>
    </row>
    <row r="6838" spans="3:3" x14ac:dyDescent="0.25">
      <c r="C6838" s="1"/>
    </row>
    <row r="6839" spans="3:3" x14ac:dyDescent="0.25">
      <c r="C6839" s="1"/>
    </row>
    <row r="6840" spans="3:3" x14ac:dyDescent="0.25">
      <c r="C6840" s="1"/>
    </row>
    <row r="6841" spans="3:3" x14ac:dyDescent="0.25">
      <c r="C6841" s="1"/>
    </row>
    <row r="6842" spans="3:3" x14ac:dyDescent="0.25">
      <c r="C6842" s="1"/>
    </row>
    <row r="6843" spans="3:3" x14ac:dyDescent="0.25">
      <c r="C6843" s="1"/>
    </row>
    <row r="6844" spans="3:3" x14ac:dyDescent="0.25">
      <c r="C6844" s="1"/>
    </row>
    <row r="6845" spans="3:3" x14ac:dyDescent="0.25">
      <c r="C6845" s="1"/>
    </row>
    <row r="6846" spans="3:3" x14ac:dyDescent="0.25">
      <c r="C6846" s="1"/>
    </row>
    <row r="6847" spans="3:3" x14ac:dyDescent="0.25">
      <c r="C6847" s="1"/>
    </row>
    <row r="6848" spans="3:3" x14ac:dyDescent="0.25">
      <c r="C6848" s="1"/>
    </row>
    <row r="6849" spans="3:3" x14ac:dyDescent="0.25">
      <c r="C6849" s="1"/>
    </row>
    <row r="6850" spans="3:3" x14ac:dyDescent="0.25">
      <c r="C6850" s="1"/>
    </row>
    <row r="6851" spans="3:3" x14ac:dyDescent="0.25">
      <c r="C6851" s="1"/>
    </row>
    <row r="6852" spans="3:3" x14ac:dyDescent="0.25">
      <c r="C6852" s="1"/>
    </row>
    <row r="6853" spans="3:3" x14ac:dyDescent="0.25">
      <c r="C6853" s="1"/>
    </row>
    <row r="6854" spans="3:3" x14ac:dyDescent="0.25">
      <c r="C6854" s="1"/>
    </row>
    <row r="6855" spans="3:3" x14ac:dyDescent="0.25">
      <c r="C6855" s="1"/>
    </row>
    <row r="6856" spans="3:3" x14ac:dyDescent="0.25">
      <c r="C6856" s="1"/>
    </row>
    <row r="6857" spans="3:3" x14ac:dyDescent="0.25">
      <c r="C6857" s="1"/>
    </row>
    <row r="6858" spans="3:3" x14ac:dyDescent="0.25">
      <c r="C6858" s="1"/>
    </row>
    <row r="6859" spans="3:3" x14ac:dyDescent="0.25">
      <c r="C6859" s="1"/>
    </row>
    <row r="6860" spans="3:3" x14ac:dyDescent="0.25">
      <c r="C6860" s="1"/>
    </row>
    <row r="6861" spans="3:3" x14ac:dyDescent="0.25">
      <c r="C6861" s="1"/>
    </row>
    <row r="6862" spans="3:3" x14ac:dyDescent="0.25">
      <c r="C6862" s="2"/>
    </row>
    <row r="6863" spans="3:3" x14ac:dyDescent="0.25">
      <c r="C6863" s="1"/>
    </row>
    <row r="6864" spans="3:3" x14ac:dyDescent="0.25">
      <c r="C6864" s="1"/>
    </row>
    <row r="6865" spans="3:3" x14ac:dyDescent="0.25">
      <c r="C6865" s="1"/>
    </row>
    <row r="6866" spans="3:3" x14ac:dyDescent="0.25">
      <c r="C6866" s="1"/>
    </row>
    <row r="6867" spans="3:3" x14ac:dyDescent="0.25">
      <c r="C6867" s="1"/>
    </row>
    <row r="6868" spans="3:3" x14ac:dyDescent="0.25">
      <c r="C6868" s="1"/>
    </row>
    <row r="6869" spans="3:3" x14ac:dyDescent="0.25">
      <c r="C6869" s="1"/>
    </row>
    <row r="6870" spans="3:3" x14ac:dyDescent="0.25">
      <c r="C6870" s="1"/>
    </row>
    <row r="6871" spans="3:3" x14ac:dyDescent="0.25">
      <c r="C6871" s="1"/>
    </row>
    <row r="6872" spans="3:3" x14ac:dyDescent="0.25">
      <c r="C6872" s="1"/>
    </row>
    <row r="6873" spans="3:3" x14ac:dyDescent="0.25">
      <c r="C6873" s="1"/>
    </row>
    <row r="6874" spans="3:3" x14ac:dyDescent="0.25">
      <c r="C6874" s="1"/>
    </row>
    <row r="6875" spans="3:3" x14ac:dyDescent="0.25">
      <c r="C6875" s="1"/>
    </row>
    <row r="6876" spans="3:3" x14ac:dyDescent="0.25">
      <c r="C6876" s="1"/>
    </row>
    <row r="6877" spans="3:3" x14ac:dyDescent="0.25">
      <c r="C6877" s="1"/>
    </row>
    <row r="6878" spans="3:3" x14ac:dyDescent="0.25">
      <c r="C6878" s="1"/>
    </row>
    <row r="6879" spans="3:3" x14ac:dyDescent="0.25">
      <c r="C6879" s="1"/>
    </row>
    <row r="6880" spans="3:3" x14ac:dyDescent="0.25">
      <c r="C6880" s="1"/>
    </row>
    <row r="6881" spans="3:3" x14ac:dyDescent="0.25">
      <c r="C6881" s="1"/>
    </row>
    <row r="6882" spans="3:3" x14ac:dyDescent="0.25">
      <c r="C6882" s="1"/>
    </row>
    <row r="6883" spans="3:3" x14ac:dyDescent="0.25">
      <c r="C6883" s="1"/>
    </row>
    <row r="6884" spans="3:3" x14ac:dyDescent="0.25">
      <c r="C6884" s="1"/>
    </row>
    <row r="6885" spans="3:3" x14ac:dyDescent="0.25">
      <c r="C6885" s="1"/>
    </row>
    <row r="6886" spans="3:3" x14ac:dyDescent="0.25">
      <c r="C6886" s="1"/>
    </row>
    <row r="6887" spans="3:3" x14ac:dyDescent="0.25">
      <c r="C6887" s="1"/>
    </row>
    <row r="6888" spans="3:3" x14ac:dyDescent="0.25">
      <c r="C6888" s="1"/>
    </row>
    <row r="6889" spans="3:3" x14ac:dyDescent="0.25">
      <c r="C6889" s="1"/>
    </row>
    <row r="6890" spans="3:3" x14ac:dyDescent="0.25">
      <c r="C6890" s="1"/>
    </row>
    <row r="6891" spans="3:3" x14ac:dyDescent="0.25">
      <c r="C6891" s="1"/>
    </row>
    <row r="6892" spans="3:3" x14ac:dyDescent="0.25">
      <c r="C6892" s="1"/>
    </row>
    <row r="6893" spans="3:3" x14ac:dyDescent="0.25">
      <c r="C6893" s="1"/>
    </row>
    <row r="6894" spans="3:3" x14ac:dyDescent="0.25">
      <c r="C6894" s="1"/>
    </row>
    <row r="6895" spans="3:3" x14ac:dyDescent="0.25">
      <c r="C6895" s="1"/>
    </row>
    <row r="6896" spans="3:3" x14ac:dyDescent="0.25">
      <c r="C6896" s="1"/>
    </row>
    <row r="6897" spans="3:3" x14ac:dyDescent="0.25">
      <c r="C6897" s="1"/>
    </row>
    <row r="6898" spans="3:3" x14ac:dyDescent="0.25">
      <c r="C6898" s="1"/>
    </row>
    <row r="6899" spans="3:3" x14ac:dyDescent="0.25">
      <c r="C6899" s="1"/>
    </row>
    <row r="6900" spans="3:3" x14ac:dyDescent="0.25">
      <c r="C6900" s="1"/>
    </row>
    <row r="6901" spans="3:3" x14ac:dyDescent="0.25">
      <c r="C6901" s="1"/>
    </row>
    <row r="6902" spans="3:3" x14ac:dyDescent="0.25">
      <c r="C6902" s="1"/>
    </row>
    <row r="6903" spans="3:3" x14ac:dyDescent="0.25">
      <c r="C6903" s="1"/>
    </row>
    <row r="6904" spans="3:3" x14ac:dyDescent="0.25">
      <c r="C6904" s="1"/>
    </row>
    <row r="6905" spans="3:3" x14ac:dyDescent="0.25">
      <c r="C6905" s="1"/>
    </row>
    <row r="6906" spans="3:3" x14ac:dyDescent="0.25">
      <c r="C6906" s="1"/>
    </row>
    <row r="6907" spans="3:3" x14ac:dyDescent="0.25">
      <c r="C6907" s="1"/>
    </row>
    <row r="6908" spans="3:3" x14ac:dyDescent="0.25">
      <c r="C6908" s="1"/>
    </row>
    <row r="6909" spans="3:3" x14ac:dyDescent="0.25">
      <c r="C6909" s="1"/>
    </row>
    <row r="6910" spans="3:3" x14ac:dyDescent="0.25">
      <c r="C6910" s="1"/>
    </row>
    <row r="6911" spans="3:3" x14ac:dyDescent="0.25">
      <c r="C6911" s="1"/>
    </row>
    <row r="6912" spans="3:3" x14ac:dyDescent="0.25">
      <c r="C6912" s="1"/>
    </row>
    <row r="6913" spans="3:3" x14ac:dyDescent="0.25">
      <c r="C6913" s="1"/>
    </row>
    <row r="6914" spans="3:3" x14ac:dyDescent="0.25">
      <c r="C6914" s="1"/>
    </row>
    <row r="6915" spans="3:3" x14ac:dyDescent="0.25">
      <c r="C6915" s="1"/>
    </row>
    <row r="6916" spans="3:3" x14ac:dyDescent="0.25">
      <c r="C6916" s="1"/>
    </row>
    <row r="6917" spans="3:3" x14ac:dyDescent="0.25">
      <c r="C6917" s="1"/>
    </row>
    <row r="6918" spans="3:3" x14ac:dyDescent="0.25">
      <c r="C6918" s="1"/>
    </row>
    <row r="6919" spans="3:3" x14ac:dyDescent="0.25">
      <c r="C6919" s="1"/>
    </row>
    <row r="6920" spans="3:3" x14ac:dyDescent="0.25">
      <c r="C6920" s="1"/>
    </row>
    <row r="6921" spans="3:3" x14ac:dyDescent="0.25">
      <c r="C6921" s="1"/>
    </row>
    <row r="6922" spans="3:3" x14ac:dyDescent="0.25">
      <c r="C6922" s="1"/>
    </row>
    <row r="6923" spans="3:3" x14ac:dyDescent="0.25">
      <c r="C6923" s="1"/>
    </row>
    <row r="6924" spans="3:3" x14ac:dyDescent="0.25">
      <c r="C6924" s="1"/>
    </row>
    <row r="6925" spans="3:3" x14ac:dyDescent="0.25">
      <c r="C6925" s="1"/>
    </row>
    <row r="6926" spans="3:3" x14ac:dyDescent="0.25">
      <c r="C6926" s="1"/>
    </row>
    <row r="6927" spans="3:3" x14ac:dyDescent="0.25">
      <c r="C6927" s="1"/>
    </row>
    <row r="6928" spans="3:3" x14ac:dyDescent="0.25">
      <c r="C6928" s="1"/>
    </row>
    <row r="6929" spans="3:3" x14ac:dyDescent="0.25">
      <c r="C6929" s="1"/>
    </row>
    <row r="6930" spans="3:3" x14ac:dyDescent="0.25">
      <c r="C6930" s="1"/>
    </row>
    <row r="6931" spans="3:3" x14ac:dyDescent="0.25">
      <c r="C6931" s="1"/>
    </row>
    <row r="6932" spans="3:3" x14ac:dyDescent="0.25">
      <c r="C6932" s="1"/>
    </row>
    <row r="6933" spans="3:3" x14ac:dyDescent="0.25">
      <c r="C6933" s="1"/>
    </row>
    <row r="6934" spans="3:3" x14ac:dyDescent="0.25">
      <c r="C6934" s="1"/>
    </row>
    <row r="6935" spans="3:3" x14ac:dyDescent="0.25">
      <c r="C6935" s="1"/>
    </row>
    <row r="6936" spans="3:3" x14ac:dyDescent="0.25">
      <c r="C6936" s="1"/>
    </row>
    <row r="6937" spans="3:3" x14ac:dyDescent="0.25">
      <c r="C6937" s="1"/>
    </row>
    <row r="6938" spans="3:3" x14ac:dyDescent="0.25">
      <c r="C6938" s="1"/>
    </row>
    <row r="6939" spans="3:3" x14ac:dyDescent="0.25">
      <c r="C6939" s="1"/>
    </row>
    <row r="6940" spans="3:3" x14ac:dyDescent="0.25">
      <c r="C6940" s="1"/>
    </row>
    <row r="6941" spans="3:3" x14ac:dyDescent="0.25">
      <c r="C6941" s="1"/>
    </row>
    <row r="6942" spans="3:3" x14ac:dyDescent="0.25">
      <c r="C6942" s="1"/>
    </row>
    <row r="6943" spans="3:3" x14ac:dyDescent="0.25">
      <c r="C6943" s="1"/>
    </row>
    <row r="6944" spans="3:3" x14ac:dyDescent="0.25">
      <c r="C6944" s="1"/>
    </row>
    <row r="6945" spans="3:3" x14ac:dyDescent="0.25">
      <c r="C6945" s="1"/>
    </row>
    <row r="6946" spans="3:3" x14ac:dyDescent="0.25">
      <c r="C6946" s="1"/>
    </row>
    <row r="6947" spans="3:3" x14ac:dyDescent="0.25">
      <c r="C6947" s="1"/>
    </row>
    <row r="6948" spans="3:3" x14ac:dyDescent="0.25">
      <c r="C6948" s="1"/>
    </row>
    <row r="6949" spans="3:3" x14ac:dyDescent="0.25">
      <c r="C6949" s="1"/>
    </row>
    <row r="6950" spans="3:3" x14ac:dyDescent="0.25">
      <c r="C6950" s="1"/>
    </row>
    <row r="6951" spans="3:3" x14ac:dyDescent="0.25">
      <c r="C6951" s="1"/>
    </row>
    <row r="6952" spans="3:3" x14ac:dyDescent="0.25">
      <c r="C6952" s="1"/>
    </row>
    <row r="6953" spans="3:3" x14ac:dyDescent="0.25">
      <c r="C6953" s="1"/>
    </row>
    <row r="6954" spans="3:3" x14ac:dyDescent="0.25">
      <c r="C6954" s="1"/>
    </row>
    <row r="6955" spans="3:3" x14ac:dyDescent="0.25">
      <c r="C6955" s="1"/>
    </row>
    <row r="6956" spans="3:3" x14ac:dyDescent="0.25">
      <c r="C6956" s="1"/>
    </row>
    <row r="6957" spans="3:3" x14ac:dyDescent="0.25">
      <c r="C6957" s="1"/>
    </row>
    <row r="6958" spans="3:3" x14ac:dyDescent="0.25">
      <c r="C6958" s="1"/>
    </row>
    <row r="6959" spans="3:3" x14ac:dyDescent="0.25">
      <c r="C6959" s="1"/>
    </row>
    <row r="6960" spans="3:3" x14ac:dyDescent="0.25">
      <c r="C6960" s="1"/>
    </row>
    <row r="6961" spans="3:3" x14ac:dyDescent="0.25">
      <c r="C6961" s="1"/>
    </row>
    <row r="6962" spans="3:3" x14ac:dyDescent="0.25">
      <c r="C6962" s="1"/>
    </row>
    <row r="6963" spans="3:3" x14ac:dyDescent="0.25">
      <c r="C6963" s="1"/>
    </row>
    <row r="6964" spans="3:3" x14ac:dyDescent="0.25">
      <c r="C6964" s="1"/>
    </row>
    <row r="6965" spans="3:3" x14ac:dyDescent="0.25">
      <c r="C6965" s="1"/>
    </row>
    <row r="6966" spans="3:3" x14ac:dyDescent="0.25">
      <c r="C6966" s="1"/>
    </row>
    <row r="6967" spans="3:3" x14ac:dyDescent="0.25">
      <c r="C6967" s="1"/>
    </row>
    <row r="6968" spans="3:3" x14ac:dyDescent="0.25">
      <c r="C6968" s="1"/>
    </row>
    <row r="6969" spans="3:3" x14ac:dyDescent="0.25">
      <c r="C6969" s="1"/>
    </row>
    <row r="6970" spans="3:3" x14ac:dyDescent="0.25">
      <c r="C6970" s="1"/>
    </row>
    <row r="6971" spans="3:3" x14ac:dyDescent="0.25">
      <c r="C6971" s="1"/>
    </row>
    <row r="6972" spans="3:3" x14ac:dyDescent="0.25">
      <c r="C6972" s="1"/>
    </row>
    <row r="6973" spans="3:3" x14ac:dyDescent="0.25">
      <c r="C6973" s="1"/>
    </row>
    <row r="6974" spans="3:3" x14ac:dyDescent="0.25">
      <c r="C6974" s="1"/>
    </row>
    <row r="6975" spans="3:3" x14ac:dyDescent="0.25">
      <c r="C6975" s="1"/>
    </row>
    <row r="6976" spans="3:3" x14ac:dyDescent="0.25">
      <c r="C6976" s="1"/>
    </row>
    <row r="6977" spans="3:3" x14ac:dyDescent="0.25">
      <c r="C6977" s="1"/>
    </row>
    <row r="6978" spans="3:3" x14ac:dyDescent="0.25">
      <c r="C6978" s="1"/>
    </row>
    <row r="6979" spans="3:3" x14ac:dyDescent="0.25">
      <c r="C6979" s="1"/>
    </row>
    <row r="6980" spans="3:3" x14ac:dyDescent="0.25">
      <c r="C6980" s="1"/>
    </row>
    <row r="6981" spans="3:3" x14ac:dyDescent="0.25">
      <c r="C6981" s="1"/>
    </row>
    <row r="6982" spans="3:3" x14ac:dyDescent="0.25">
      <c r="C6982" s="1"/>
    </row>
    <row r="6983" spans="3:3" x14ac:dyDescent="0.25">
      <c r="C6983" s="1"/>
    </row>
    <row r="6984" spans="3:3" x14ac:dyDescent="0.25">
      <c r="C6984" s="1"/>
    </row>
    <row r="6985" spans="3:3" x14ac:dyDescent="0.25">
      <c r="C6985" s="1"/>
    </row>
    <row r="6986" spans="3:3" x14ac:dyDescent="0.25">
      <c r="C6986" s="1"/>
    </row>
    <row r="6987" spans="3:3" x14ac:dyDescent="0.25">
      <c r="C6987" s="1"/>
    </row>
    <row r="6988" spans="3:3" x14ac:dyDescent="0.25">
      <c r="C6988" s="1"/>
    </row>
    <row r="6989" spans="3:3" x14ac:dyDescent="0.25">
      <c r="C6989" s="1"/>
    </row>
    <row r="6990" spans="3:3" x14ac:dyDescent="0.25">
      <c r="C6990" s="1"/>
    </row>
    <row r="6991" spans="3:3" x14ac:dyDescent="0.25">
      <c r="C6991" s="1"/>
    </row>
    <row r="6992" spans="3:3" x14ac:dyDescent="0.25">
      <c r="C6992" s="1"/>
    </row>
    <row r="6993" spans="3:3" x14ac:dyDescent="0.25">
      <c r="C6993" s="1"/>
    </row>
    <row r="6994" spans="3:3" x14ac:dyDescent="0.25">
      <c r="C6994" s="1"/>
    </row>
    <row r="6995" spans="3:3" x14ac:dyDescent="0.25">
      <c r="C6995" s="1"/>
    </row>
    <row r="6996" spans="3:3" x14ac:dyDescent="0.25">
      <c r="C6996" s="1"/>
    </row>
    <row r="6997" spans="3:3" x14ac:dyDescent="0.25">
      <c r="C6997" s="1"/>
    </row>
    <row r="6998" spans="3:3" x14ac:dyDescent="0.25">
      <c r="C6998" s="1"/>
    </row>
    <row r="6999" spans="3:3" x14ac:dyDescent="0.25">
      <c r="C6999" s="1"/>
    </row>
    <row r="7000" spans="3:3" x14ac:dyDescent="0.25">
      <c r="C7000" s="1"/>
    </row>
    <row r="7001" spans="3:3" x14ac:dyDescent="0.25">
      <c r="C7001" s="1"/>
    </row>
    <row r="7002" spans="3:3" x14ac:dyDescent="0.25">
      <c r="C7002" s="1"/>
    </row>
    <row r="7003" spans="3:3" x14ac:dyDescent="0.25">
      <c r="C7003" s="1"/>
    </row>
    <row r="7004" spans="3:3" x14ac:dyDescent="0.25">
      <c r="C7004" s="1"/>
    </row>
    <row r="7005" spans="3:3" x14ac:dyDescent="0.25">
      <c r="C7005" s="1"/>
    </row>
    <row r="7006" spans="3:3" x14ac:dyDescent="0.25">
      <c r="C7006" s="1"/>
    </row>
    <row r="7007" spans="3:3" x14ac:dyDescent="0.25">
      <c r="C7007" s="1"/>
    </row>
    <row r="7008" spans="3:3" x14ac:dyDescent="0.25">
      <c r="C7008" s="1"/>
    </row>
    <row r="7009" spans="3:3" x14ac:dyDescent="0.25">
      <c r="C7009" s="1"/>
    </row>
    <row r="7010" spans="3:3" x14ac:dyDescent="0.25">
      <c r="C7010" s="1"/>
    </row>
    <row r="7011" spans="3:3" x14ac:dyDescent="0.25">
      <c r="C7011" s="1"/>
    </row>
    <row r="7012" spans="3:3" x14ac:dyDescent="0.25">
      <c r="C7012" s="1"/>
    </row>
    <row r="7013" spans="3:3" x14ac:dyDescent="0.25">
      <c r="C7013" s="1"/>
    </row>
    <row r="7014" spans="3:3" x14ac:dyDescent="0.25">
      <c r="C7014" s="1"/>
    </row>
    <row r="7015" spans="3:3" x14ac:dyDescent="0.25">
      <c r="C7015" s="1"/>
    </row>
    <row r="7016" spans="3:3" x14ac:dyDescent="0.25">
      <c r="C7016" s="1"/>
    </row>
    <row r="7017" spans="3:3" x14ac:dyDescent="0.25">
      <c r="C7017" s="1"/>
    </row>
    <row r="7018" spans="3:3" x14ac:dyDescent="0.25">
      <c r="C7018" s="1"/>
    </row>
    <row r="7019" spans="3:3" x14ac:dyDescent="0.25">
      <c r="C7019" s="1"/>
    </row>
    <row r="7020" spans="3:3" x14ac:dyDescent="0.25">
      <c r="C7020" s="1"/>
    </row>
    <row r="7021" spans="3:3" x14ac:dyDescent="0.25">
      <c r="C7021" s="1"/>
    </row>
    <row r="7022" spans="3:3" x14ac:dyDescent="0.25">
      <c r="C7022" s="1"/>
    </row>
    <row r="7023" spans="3:3" x14ac:dyDescent="0.25">
      <c r="C7023" s="1"/>
    </row>
    <row r="7024" spans="3:3" x14ac:dyDescent="0.25">
      <c r="C7024" s="1"/>
    </row>
    <row r="7025" spans="3:3" x14ac:dyDescent="0.25">
      <c r="C7025" s="1"/>
    </row>
    <row r="7026" spans="3:3" x14ac:dyDescent="0.25">
      <c r="C7026" s="1"/>
    </row>
    <row r="7027" spans="3:3" x14ac:dyDescent="0.25">
      <c r="C7027" s="1"/>
    </row>
    <row r="7028" spans="3:3" x14ac:dyDescent="0.25">
      <c r="C7028" s="1"/>
    </row>
    <row r="7029" spans="3:3" x14ac:dyDescent="0.25">
      <c r="C7029" s="1"/>
    </row>
    <row r="7030" spans="3:3" x14ac:dyDescent="0.25">
      <c r="C7030" s="1"/>
    </row>
    <row r="7031" spans="3:3" x14ac:dyDescent="0.25">
      <c r="C7031" s="1"/>
    </row>
    <row r="7032" spans="3:3" x14ac:dyDescent="0.25">
      <c r="C7032" s="1"/>
    </row>
    <row r="7033" spans="3:3" x14ac:dyDescent="0.25">
      <c r="C7033" s="1"/>
    </row>
    <row r="7034" spans="3:3" x14ac:dyDescent="0.25">
      <c r="C7034" s="1"/>
    </row>
    <row r="7035" spans="3:3" x14ac:dyDescent="0.25">
      <c r="C7035" s="1"/>
    </row>
    <row r="7036" spans="3:3" x14ac:dyDescent="0.25">
      <c r="C7036" s="1"/>
    </row>
    <row r="7037" spans="3:3" x14ac:dyDescent="0.25">
      <c r="C7037" s="1"/>
    </row>
    <row r="7038" spans="3:3" x14ac:dyDescent="0.25">
      <c r="C7038" s="1"/>
    </row>
    <row r="7039" spans="3:3" x14ac:dyDescent="0.25">
      <c r="C7039" s="1"/>
    </row>
    <row r="7040" spans="3:3" x14ac:dyDescent="0.25">
      <c r="C7040" s="1"/>
    </row>
    <row r="7041" spans="3:3" x14ac:dyDescent="0.25">
      <c r="C7041" s="1"/>
    </row>
    <row r="7042" spans="3:3" x14ac:dyDescent="0.25">
      <c r="C7042" s="1"/>
    </row>
    <row r="7043" spans="3:3" x14ac:dyDescent="0.25">
      <c r="C7043" s="1"/>
    </row>
    <row r="7044" spans="3:3" x14ac:dyDescent="0.25">
      <c r="C7044" s="1"/>
    </row>
    <row r="7045" spans="3:3" x14ac:dyDescent="0.25">
      <c r="C7045" s="1"/>
    </row>
    <row r="7046" spans="3:3" x14ac:dyDescent="0.25">
      <c r="C7046" s="1"/>
    </row>
    <row r="7047" spans="3:3" x14ac:dyDescent="0.25">
      <c r="C7047" s="1"/>
    </row>
    <row r="7048" spans="3:3" x14ac:dyDescent="0.25">
      <c r="C7048" s="1"/>
    </row>
    <row r="7049" spans="3:3" x14ac:dyDescent="0.25">
      <c r="C7049" s="1"/>
    </row>
    <row r="7050" spans="3:3" x14ac:dyDescent="0.25">
      <c r="C7050" s="1"/>
    </row>
    <row r="7051" spans="3:3" x14ac:dyDescent="0.25">
      <c r="C7051" s="1"/>
    </row>
    <row r="7052" spans="3:3" x14ac:dyDescent="0.25">
      <c r="C7052" s="1"/>
    </row>
    <row r="7053" spans="3:3" x14ac:dyDescent="0.25">
      <c r="C7053" s="2"/>
    </row>
    <row r="7054" spans="3:3" x14ac:dyDescent="0.25">
      <c r="C7054" s="1"/>
    </row>
    <row r="7055" spans="3:3" x14ac:dyDescent="0.25">
      <c r="C7055" s="1"/>
    </row>
    <row r="7056" spans="3:3" x14ac:dyDescent="0.25">
      <c r="C7056" s="1"/>
    </row>
    <row r="7057" spans="3:3" x14ac:dyDescent="0.25">
      <c r="C7057" s="1"/>
    </row>
    <row r="7058" spans="3:3" x14ac:dyDescent="0.25">
      <c r="C7058" s="1"/>
    </row>
    <row r="7059" spans="3:3" x14ac:dyDescent="0.25">
      <c r="C7059" s="1"/>
    </row>
    <row r="7060" spans="3:3" x14ac:dyDescent="0.25">
      <c r="C7060" s="1"/>
    </row>
    <row r="7061" spans="3:3" x14ac:dyDescent="0.25">
      <c r="C7061" s="1"/>
    </row>
    <row r="7062" spans="3:3" x14ac:dyDescent="0.25">
      <c r="C7062" s="1"/>
    </row>
    <row r="7063" spans="3:3" x14ac:dyDescent="0.25">
      <c r="C7063" s="1"/>
    </row>
    <row r="7064" spans="3:3" x14ac:dyDescent="0.25">
      <c r="C7064" s="1"/>
    </row>
    <row r="7065" spans="3:3" x14ac:dyDescent="0.25">
      <c r="C7065" s="1"/>
    </row>
    <row r="7066" spans="3:3" x14ac:dyDescent="0.25">
      <c r="C7066" s="1"/>
    </row>
    <row r="7067" spans="3:3" x14ac:dyDescent="0.25">
      <c r="C7067" s="1"/>
    </row>
    <row r="7068" spans="3:3" x14ac:dyDescent="0.25">
      <c r="C7068" s="1"/>
    </row>
    <row r="7069" spans="3:3" x14ac:dyDescent="0.25">
      <c r="C7069" s="1"/>
    </row>
    <row r="7070" spans="3:3" x14ac:dyDescent="0.25">
      <c r="C7070" s="1"/>
    </row>
    <row r="7071" spans="3:3" x14ac:dyDescent="0.25">
      <c r="C7071" s="1"/>
    </row>
    <row r="7072" spans="3:3" x14ac:dyDescent="0.25">
      <c r="C7072" s="1"/>
    </row>
    <row r="7073" spans="3:3" x14ac:dyDescent="0.25">
      <c r="C7073" s="1"/>
    </row>
    <row r="7074" spans="3:3" x14ac:dyDescent="0.25">
      <c r="C7074" s="1"/>
    </row>
    <row r="7075" spans="3:3" x14ac:dyDescent="0.25">
      <c r="C7075" s="1"/>
    </row>
    <row r="7076" spans="3:3" x14ac:dyDescent="0.25">
      <c r="C7076" s="1"/>
    </row>
    <row r="7077" spans="3:3" x14ac:dyDescent="0.25">
      <c r="C7077" s="1"/>
    </row>
    <row r="7078" spans="3:3" x14ac:dyDescent="0.25">
      <c r="C7078" s="1"/>
    </row>
    <row r="7079" spans="3:3" x14ac:dyDescent="0.25">
      <c r="C7079" s="1"/>
    </row>
    <row r="7080" spans="3:3" x14ac:dyDescent="0.25">
      <c r="C7080" s="1"/>
    </row>
    <row r="7081" spans="3:3" x14ac:dyDescent="0.25">
      <c r="C7081" s="1"/>
    </row>
    <row r="7082" spans="3:3" x14ac:dyDescent="0.25">
      <c r="C7082" s="1"/>
    </row>
    <row r="7083" spans="3:3" x14ac:dyDescent="0.25">
      <c r="C7083" s="1"/>
    </row>
    <row r="7084" spans="3:3" x14ac:dyDescent="0.25">
      <c r="C7084" s="1"/>
    </row>
    <row r="7085" spans="3:3" x14ac:dyDescent="0.25">
      <c r="C7085" s="1"/>
    </row>
    <row r="7086" spans="3:3" x14ac:dyDescent="0.25">
      <c r="C7086" s="1"/>
    </row>
    <row r="7087" spans="3:3" x14ac:dyDescent="0.25">
      <c r="C7087" s="1"/>
    </row>
    <row r="7088" spans="3:3" x14ac:dyDescent="0.25">
      <c r="C7088" s="1"/>
    </row>
    <row r="7089" spans="3:3" x14ac:dyDescent="0.25">
      <c r="C7089" s="1"/>
    </row>
    <row r="7090" spans="3:3" x14ac:dyDescent="0.25">
      <c r="C7090" s="1"/>
    </row>
    <row r="7091" spans="3:3" x14ac:dyDescent="0.25">
      <c r="C7091" s="1"/>
    </row>
    <row r="7092" spans="3:3" x14ac:dyDescent="0.25">
      <c r="C7092" s="1"/>
    </row>
    <row r="7093" spans="3:3" x14ac:dyDescent="0.25">
      <c r="C7093" s="1"/>
    </row>
    <row r="7094" spans="3:3" x14ac:dyDescent="0.25">
      <c r="C7094" s="1"/>
    </row>
    <row r="7095" spans="3:3" x14ac:dyDescent="0.25">
      <c r="C7095" s="1"/>
    </row>
    <row r="7096" spans="3:3" x14ac:dyDescent="0.25">
      <c r="C7096" s="1"/>
    </row>
    <row r="7097" spans="3:3" x14ac:dyDescent="0.25">
      <c r="C7097" s="1"/>
    </row>
    <row r="7098" spans="3:3" x14ac:dyDescent="0.25">
      <c r="C7098" s="1"/>
    </row>
    <row r="7099" spans="3:3" x14ac:dyDescent="0.25">
      <c r="C7099" s="1"/>
    </row>
    <row r="7100" spans="3:3" x14ac:dyDescent="0.25">
      <c r="C7100" s="1"/>
    </row>
    <row r="7101" spans="3:3" x14ac:dyDescent="0.25">
      <c r="C7101" s="1"/>
    </row>
    <row r="7102" spans="3:3" x14ac:dyDescent="0.25">
      <c r="C7102" s="1"/>
    </row>
    <row r="7103" spans="3:3" x14ac:dyDescent="0.25">
      <c r="C7103" s="1"/>
    </row>
    <row r="7104" spans="3:3" x14ac:dyDescent="0.25">
      <c r="C7104" s="1"/>
    </row>
    <row r="7105" spans="3:3" x14ac:dyDescent="0.25">
      <c r="C7105" s="1"/>
    </row>
    <row r="7106" spans="3:3" x14ac:dyDescent="0.25">
      <c r="C7106" s="1"/>
    </row>
    <row r="7107" spans="3:3" x14ac:dyDescent="0.25">
      <c r="C7107" s="1"/>
    </row>
    <row r="7108" spans="3:3" x14ac:dyDescent="0.25">
      <c r="C7108" s="1"/>
    </row>
    <row r="7109" spans="3:3" x14ac:dyDescent="0.25">
      <c r="C7109" s="1"/>
    </row>
    <row r="7110" spans="3:3" x14ac:dyDescent="0.25">
      <c r="C7110" s="1"/>
    </row>
    <row r="7111" spans="3:3" x14ac:dyDescent="0.25">
      <c r="C7111" s="1"/>
    </row>
    <row r="7112" spans="3:3" x14ac:dyDescent="0.25">
      <c r="C7112" s="1"/>
    </row>
    <row r="7113" spans="3:3" x14ac:dyDescent="0.25">
      <c r="C7113" s="1"/>
    </row>
    <row r="7114" spans="3:3" x14ac:dyDescent="0.25">
      <c r="C7114" s="1"/>
    </row>
    <row r="7115" spans="3:3" x14ac:dyDescent="0.25">
      <c r="C7115" s="1"/>
    </row>
    <row r="7116" spans="3:3" x14ac:dyDescent="0.25">
      <c r="C7116" s="1"/>
    </row>
    <row r="7117" spans="3:3" x14ac:dyDescent="0.25">
      <c r="C7117" s="1"/>
    </row>
    <row r="7118" spans="3:3" x14ac:dyDescent="0.25">
      <c r="C7118" s="1"/>
    </row>
    <row r="7119" spans="3:3" x14ac:dyDescent="0.25">
      <c r="C7119" s="1"/>
    </row>
    <row r="7120" spans="3:3" x14ac:dyDescent="0.25">
      <c r="C7120" s="1"/>
    </row>
    <row r="7121" spans="3:3" x14ac:dyDescent="0.25">
      <c r="C7121" s="1"/>
    </row>
    <row r="7122" spans="3:3" x14ac:dyDescent="0.25">
      <c r="C7122" s="1"/>
    </row>
    <row r="7123" spans="3:3" x14ac:dyDescent="0.25">
      <c r="C7123" s="1"/>
    </row>
    <row r="7124" spans="3:3" x14ac:dyDescent="0.25">
      <c r="C7124" s="1"/>
    </row>
    <row r="7125" spans="3:3" x14ac:dyDescent="0.25">
      <c r="C7125" s="1"/>
    </row>
    <row r="7126" spans="3:3" x14ac:dyDescent="0.25">
      <c r="C7126" s="1"/>
    </row>
    <row r="7127" spans="3:3" x14ac:dyDescent="0.25">
      <c r="C7127" s="1"/>
    </row>
    <row r="7128" spans="3:3" x14ac:dyDescent="0.25">
      <c r="C7128" s="1"/>
    </row>
    <row r="7129" spans="3:3" x14ac:dyDescent="0.25">
      <c r="C7129" s="1"/>
    </row>
    <row r="7130" spans="3:3" x14ac:dyDescent="0.25">
      <c r="C7130" s="1"/>
    </row>
    <row r="7131" spans="3:3" x14ac:dyDescent="0.25">
      <c r="C7131" s="1"/>
    </row>
    <row r="7132" spans="3:3" x14ac:dyDescent="0.25">
      <c r="C7132" s="1"/>
    </row>
    <row r="7133" spans="3:3" x14ac:dyDescent="0.25">
      <c r="C7133" s="1"/>
    </row>
    <row r="7134" spans="3:3" x14ac:dyDescent="0.25">
      <c r="C7134" s="1"/>
    </row>
    <row r="7135" spans="3:3" x14ac:dyDescent="0.25">
      <c r="C7135" s="1"/>
    </row>
    <row r="7136" spans="3:3" x14ac:dyDescent="0.25">
      <c r="C7136" s="1"/>
    </row>
    <row r="7137" spans="3:3" x14ac:dyDescent="0.25">
      <c r="C7137" s="1"/>
    </row>
    <row r="7138" spans="3:3" x14ac:dyDescent="0.25">
      <c r="C7138" s="1"/>
    </row>
    <row r="7139" spans="3:3" x14ac:dyDescent="0.25">
      <c r="C7139" s="1"/>
    </row>
    <row r="7140" spans="3:3" x14ac:dyDescent="0.25">
      <c r="C7140" s="1"/>
    </row>
    <row r="7141" spans="3:3" x14ac:dyDescent="0.25">
      <c r="C7141" s="1"/>
    </row>
    <row r="7142" spans="3:3" x14ac:dyDescent="0.25">
      <c r="C7142" s="1"/>
    </row>
    <row r="7143" spans="3:3" x14ac:dyDescent="0.25">
      <c r="C7143" s="1"/>
    </row>
    <row r="7144" spans="3:3" x14ac:dyDescent="0.25">
      <c r="C7144" s="1"/>
    </row>
    <row r="7145" spans="3:3" x14ac:dyDescent="0.25">
      <c r="C7145" s="1"/>
    </row>
    <row r="7146" spans="3:3" x14ac:dyDescent="0.25">
      <c r="C7146" s="1"/>
    </row>
    <row r="7147" spans="3:3" x14ac:dyDescent="0.25">
      <c r="C7147" s="1"/>
    </row>
    <row r="7148" spans="3:3" x14ac:dyDescent="0.25">
      <c r="C7148" s="1"/>
    </row>
    <row r="7149" spans="3:3" x14ac:dyDescent="0.25">
      <c r="C7149" s="1"/>
    </row>
    <row r="7150" spans="3:3" x14ac:dyDescent="0.25">
      <c r="C7150" s="1"/>
    </row>
    <row r="7151" spans="3:3" x14ac:dyDescent="0.25">
      <c r="C7151" s="1"/>
    </row>
    <row r="7152" spans="3:3" x14ac:dyDescent="0.25">
      <c r="C7152" s="1"/>
    </row>
    <row r="7153" spans="3:3" x14ac:dyDescent="0.25">
      <c r="C7153" s="1"/>
    </row>
    <row r="7154" spans="3:3" x14ac:dyDescent="0.25">
      <c r="C7154" s="1"/>
    </row>
    <row r="7155" spans="3:3" x14ac:dyDescent="0.25">
      <c r="C7155" s="1"/>
    </row>
    <row r="7156" spans="3:3" x14ac:dyDescent="0.25">
      <c r="C7156" s="1"/>
    </row>
    <row r="7157" spans="3:3" x14ac:dyDescent="0.25">
      <c r="C7157" s="1"/>
    </row>
    <row r="7158" spans="3:3" x14ac:dyDescent="0.25">
      <c r="C7158" s="1"/>
    </row>
    <row r="7159" spans="3:3" x14ac:dyDescent="0.25">
      <c r="C7159" s="1"/>
    </row>
    <row r="7160" spans="3:3" x14ac:dyDescent="0.25">
      <c r="C7160" s="1"/>
    </row>
    <row r="7161" spans="3:3" x14ac:dyDescent="0.25">
      <c r="C7161" s="1"/>
    </row>
    <row r="7162" spans="3:3" x14ac:dyDescent="0.25">
      <c r="C7162" s="1"/>
    </row>
    <row r="7163" spans="3:3" x14ac:dyDescent="0.25">
      <c r="C7163" s="1"/>
    </row>
    <row r="7164" spans="3:3" x14ac:dyDescent="0.25">
      <c r="C7164" s="1"/>
    </row>
    <row r="7165" spans="3:3" x14ac:dyDescent="0.25">
      <c r="C7165" s="1"/>
    </row>
    <row r="7166" spans="3:3" x14ac:dyDescent="0.25">
      <c r="C7166" s="1"/>
    </row>
    <row r="7167" spans="3:3" x14ac:dyDescent="0.25">
      <c r="C7167" s="1"/>
    </row>
    <row r="7168" spans="3:3" x14ac:dyDescent="0.25">
      <c r="C7168" s="1"/>
    </row>
    <row r="7169" spans="3:3" x14ac:dyDescent="0.25">
      <c r="C7169" s="1"/>
    </row>
    <row r="7170" spans="3:3" x14ac:dyDescent="0.25">
      <c r="C7170" s="1"/>
    </row>
    <row r="7171" spans="3:3" x14ac:dyDescent="0.25">
      <c r="C7171" s="1"/>
    </row>
    <row r="7172" spans="3:3" x14ac:dyDescent="0.25">
      <c r="C7172" s="1"/>
    </row>
    <row r="7173" spans="3:3" x14ac:dyDescent="0.25">
      <c r="C7173" s="1"/>
    </row>
    <row r="7174" spans="3:3" x14ac:dyDescent="0.25">
      <c r="C7174" s="1"/>
    </row>
    <row r="7175" spans="3:3" x14ac:dyDescent="0.25">
      <c r="C7175" s="1"/>
    </row>
    <row r="7176" spans="3:3" x14ac:dyDescent="0.25">
      <c r="C7176" s="1"/>
    </row>
    <row r="7177" spans="3:3" x14ac:dyDescent="0.25">
      <c r="C7177" s="1"/>
    </row>
    <row r="7178" spans="3:3" x14ac:dyDescent="0.25">
      <c r="C7178" s="1"/>
    </row>
    <row r="7179" spans="3:3" x14ac:dyDescent="0.25">
      <c r="C7179" s="1"/>
    </row>
    <row r="7180" spans="3:3" x14ac:dyDescent="0.25">
      <c r="C7180" s="1"/>
    </row>
    <row r="7181" spans="3:3" x14ac:dyDescent="0.25">
      <c r="C7181" s="1"/>
    </row>
    <row r="7182" spans="3:3" x14ac:dyDescent="0.25">
      <c r="C7182" s="1"/>
    </row>
    <row r="7183" spans="3:3" x14ac:dyDescent="0.25">
      <c r="C7183" s="1"/>
    </row>
    <row r="7184" spans="3:3" x14ac:dyDescent="0.25">
      <c r="C7184" s="1"/>
    </row>
    <row r="7185" spans="3:3" x14ac:dyDescent="0.25">
      <c r="C7185" s="1"/>
    </row>
    <row r="7186" spans="3:3" x14ac:dyDescent="0.25">
      <c r="C7186" s="1"/>
    </row>
    <row r="7187" spans="3:3" x14ac:dyDescent="0.25">
      <c r="C7187" s="1"/>
    </row>
    <row r="7188" spans="3:3" x14ac:dyDescent="0.25">
      <c r="C7188" s="1"/>
    </row>
    <row r="7189" spans="3:3" x14ac:dyDescent="0.25">
      <c r="C7189" s="1"/>
    </row>
    <row r="7190" spans="3:3" x14ac:dyDescent="0.25">
      <c r="C7190" s="1"/>
    </row>
    <row r="7191" spans="3:3" x14ac:dyDescent="0.25">
      <c r="C7191" s="1"/>
    </row>
    <row r="7192" spans="3:3" x14ac:dyDescent="0.25">
      <c r="C7192" s="1"/>
    </row>
    <row r="7193" spans="3:3" x14ac:dyDescent="0.25">
      <c r="C7193" s="1"/>
    </row>
    <row r="7194" spans="3:3" x14ac:dyDescent="0.25">
      <c r="C7194" s="1"/>
    </row>
    <row r="7195" spans="3:3" x14ac:dyDescent="0.25">
      <c r="C7195" s="1"/>
    </row>
    <row r="7196" spans="3:3" x14ac:dyDescent="0.25">
      <c r="C7196" s="1"/>
    </row>
    <row r="7197" spans="3:3" x14ac:dyDescent="0.25">
      <c r="C7197" s="1"/>
    </row>
    <row r="7198" spans="3:3" x14ac:dyDescent="0.25">
      <c r="C7198" s="1"/>
    </row>
    <row r="7199" spans="3:3" x14ac:dyDescent="0.25">
      <c r="C7199" s="1"/>
    </row>
    <row r="7200" spans="3:3" x14ac:dyDescent="0.25">
      <c r="C7200" s="1"/>
    </row>
    <row r="7201" spans="3:3" x14ac:dyDescent="0.25">
      <c r="C7201" s="1"/>
    </row>
    <row r="7202" spans="3:3" x14ac:dyDescent="0.25">
      <c r="C7202" s="1"/>
    </row>
    <row r="7203" spans="3:3" x14ac:dyDescent="0.25">
      <c r="C7203" s="1"/>
    </row>
    <row r="7204" spans="3:3" x14ac:dyDescent="0.25">
      <c r="C7204" s="1"/>
    </row>
    <row r="7205" spans="3:3" x14ac:dyDescent="0.25">
      <c r="C7205" s="1"/>
    </row>
    <row r="7206" spans="3:3" x14ac:dyDescent="0.25">
      <c r="C7206" s="1"/>
    </row>
    <row r="7207" spans="3:3" x14ac:dyDescent="0.25">
      <c r="C7207" s="1"/>
    </row>
    <row r="7208" spans="3:3" x14ac:dyDescent="0.25">
      <c r="C7208" s="1"/>
    </row>
    <row r="7209" spans="3:3" x14ac:dyDescent="0.25">
      <c r="C7209" s="1"/>
    </row>
    <row r="7210" spans="3:3" x14ac:dyDescent="0.25">
      <c r="C7210" s="1"/>
    </row>
    <row r="7211" spans="3:3" x14ac:dyDescent="0.25">
      <c r="C7211" s="1"/>
    </row>
    <row r="7212" spans="3:3" x14ac:dyDescent="0.25">
      <c r="C7212" s="1"/>
    </row>
    <row r="7213" spans="3:3" x14ac:dyDescent="0.25">
      <c r="C7213" s="1"/>
    </row>
    <row r="7214" spans="3:3" x14ac:dyDescent="0.25">
      <c r="C7214" s="1"/>
    </row>
    <row r="7215" spans="3:3" x14ac:dyDescent="0.25">
      <c r="C7215" s="1"/>
    </row>
    <row r="7216" spans="3:3" x14ac:dyDescent="0.25">
      <c r="C7216" s="1"/>
    </row>
    <row r="7217" spans="3:3" x14ac:dyDescent="0.25">
      <c r="C7217" s="1"/>
    </row>
    <row r="7218" spans="3:3" x14ac:dyDescent="0.25">
      <c r="C7218" s="1"/>
    </row>
    <row r="7219" spans="3:3" x14ac:dyDescent="0.25">
      <c r="C7219" s="1"/>
    </row>
    <row r="7220" spans="3:3" x14ac:dyDescent="0.25">
      <c r="C7220" s="1"/>
    </row>
    <row r="7221" spans="3:3" x14ac:dyDescent="0.25">
      <c r="C7221" s="1"/>
    </row>
    <row r="7222" spans="3:3" x14ac:dyDescent="0.25">
      <c r="C7222" s="1"/>
    </row>
    <row r="7223" spans="3:3" x14ac:dyDescent="0.25">
      <c r="C7223" s="1"/>
    </row>
    <row r="7224" spans="3:3" x14ac:dyDescent="0.25">
      <c r="C7224" s="1"/>
    </row>
    <row r="7225" spans="3:3" x14ac:dyDescent="0.25">
      <c r="C7225" s="1"/>
    </row>
    <row r="7226" spans="3:3" x14ac:dyDescent="0.25">
      <c r="C7226" s="1"/>
    </row>
    <row r="7227" spans="3:3" x14ac:dyDescent="0.25">
      <c r="C7227" s="1"/>
    </row>
    <row r="7228" spans="3:3" x14ac:dyDescent="0.25">
      <c r="C7228" s="1"/>
    </row>
    <row r="7229" spans="3:3" x14ac:dyDescent="0.25">
      <c r="C7229" s="1"/>
    </row>
    <row r="7230" spans="3:3" x14ac:dyDescent="0.25">
      <c r="C7230" s="1"/>
    </row>
    <row r="7231" spans="3:3" x14ac:dyDescent="0.25">
      <c r="C7231" s="1"/>
    </row>
    <row r="7232" spans="3:3" x14ac:dyDescent="0.25">
      <c r="C7232" s="1"/>
    </row>
    <row r="7233" spans="3:3" x14ac:dyDescent="0.25">
      <c r="C7233" s="1"/>
    </row>
    <row r="7234" spans="3:3" x14ac:dyDescent="0.25">
      <c r="C7234" s="1"/>
    </row>
    <row r="7235" spans="3:3" x14ac:dyDescent="0.25">
      <c r="C7235" s="1"/>
    </row>
    <row r="7236" spans="3:3" x14ac:dyDescent="0.25">
      <c r="C7236" s="1"/>
    </row>
    <row r="7237" spans="3:3" x14ac:dyDescent="0.25">
      <c r="C7237" s="1"/>
    </row>
    <row r="7238" spans="3:3" x14ac:dyDescent="0.25">
      <c r="C7238" s="1"/>
    </row>
    <row r="7239" spans="3:3" x14ac:dyDescent="0.25">
      <c r="C7239" s="1"/>
    </row>
    <row r="7240" spans="3:3" x14ac:dyDescent="0.25">
      <c r="C7240" s="2"/>
    </row>
    <row r="7241" spans="3:3" x14ac:dyDescent="0.25">
      <c r="C7241" s="1"/>
    </row>
    <row r="7242" spans="3:3" x14ac:dyDescent="0.25">
      <c r="C7242" s="1"/>
    </row>
    <row r="7243" spans="3:3" x14ac:dyDescent="0.25">
      <c r="C7243" s="1"/>
    </row>
    <row r="7244" spans="3:3" x14ac:dyDescent="0.25">
      <c r="C7244" s="1"/>
    </row>
    <row r="7245" spans="3:3" x14ac:dyDescent="0.25">
      <c r="C7245" s="1"/>
    </row>
    <row r="7246" spans="3:3" x14ac:dyDescent="0.25">
      <c r="C7246" s="1"/>
    </row>
    <row r="7247" spans="3:3" x14ac:dyDescent="0.25">
      <c r="C7247" s="1"/>
    </row>
    <row r="7248" spans="3:3" x14ac:dyDescent="0.25">
      <c r="C7248" s="1"/>
    </row>
    <row r="7249" spans="3:3" x14ac:dyDescent="0.25">
      <c r="C7249" s="1"/>
    </row>
    <row r="7250" spans="3:3" x14ac:dyDescent="0.25">
      <c r="C7250" s="1"/>
    </row>
    <row r="7251" spans="3:3" x14ac:dyDescent="0.25">
      <c r="C7251" s="1"/>
    </row>
    <row r="7252" spans="3:3" x14ac:dyDescent="0.25">
      <c r="C7252" s="1"/>
    </row>
    <row r="7253" spans="3:3" x14ac:dyDescent="0.25">
      <c r="C7253" s="1"/>
    </row>
    <row r="7254" spans="3:3" x14ac:dyDescent="0.25">
      <c r="C7254" s="1"/>
    </row>
    <row r="7255" spans="3:3" x14ac:dyDescent="0.25">
      <c r="C7255" s="1"/>
    </row>
    <row r="7256" spans="3:3" x14ac:dyDescent="0.25">
      <c r="C7256" s="1"/>
    </row>
    <row r="7257" spans="3:3" x14ac:dyDescent="0.25">
      <c r="C7257" s="1"/>
    </row>
    <row r="7258" spans="3:3" x14ac:dyDescent="0.25">
      <c r="C7258" s="1"/>
    </row>
    <row r="7259" spans="3:3" x14ac:dyDescent="0.25">
      <c r="C7259" s="1"/>
    </row>
    <row r="7260" spans="3:3" x14ac:dyDescent="0.25">
      <c r="C7260" s="1"/>
    </row>
    <row r="7261" spans="3:3" x14ac:dyDescent="0.25">
      <c r="C7261" s="1"/>
    </row>
    <row r="7262" spans="3:3" x14ac:dyDescent="0.25">
      <c r="C7262" s="1"/>
    </row>
    <row r="7263" spans="3:3" x14ac:dyDescent="0.25">
      <c r="C7263" s="1"/>
    </row>
    <row r="7264" spans="3:3" x14ac:dyDescent="0.25">
      <c r="C7264" s="1"/>
    </row>
    <row r="7265" spans="3:3" x14ac:dyDescent="0.25">
      <c r="C7265" s="1"/>
    </row>
    <row r="7266" spans="3:3" x14ac:dyDescent="0.25">
      <c r="C7266" s="1"/>
    </row>
    <row r="7267" spans="3:3" x14ac:dyDescent="0.25">
      <c r="C7267" s="1"/>
    </row>
    <row r="7268" spans="3:3" x14ac:dyDescent="0.25">
      <c r="C7268" s="1"/>
    </row>
    <row r="7269" spans="3:3" x14ac:dyDescent="0.25">
      <c r="C7269" s="1"/>
    </row>
    <row r="7270" spans="3:3" x14ac:dyDescent="0.25">
      <c r="C7270" s="1"/>
    </row>
    <row r="7271" spans="3:3" x14ac:dyDescent="0.25">
      <c r="C7271" s="1"/>
    </row>
    <row r="7272" spans="3:3" x14ac:dyDescent="0.25">
      <c r="C7272" s="1"/>
    </row>
    <row r="7273" spans="3:3" x14ac:dyDescent="0.25">
      <c r="C7273" s="1"/>
    </row>
    <row r="7274" spans="3:3" x14ac:dyDescent="0.25">
      <c r="C7274" s="1"/>
    </row>
    <row r="7275" spans="3:3" x14ac:dyDescent="0.25">
      <c r="C7275" s="1"/>
    </row>
    <row r="7276" spans="3:3" x14ac:dyDescent="0.25">
      <c r="C7276" s="1"/>
    </row>
    <row r="7277" spans="3:3" x14ac:dyDescent="0.25">
      <c r="C7277" s="1"/>
    </row>
    <row r="7278" spans="3:3" x14ac:dyDescent="0.25">
      <c r="C7278" s="1"/>
    </row>
    <row r="7279" spans="3:3" x14ac:dyDescent="0.25">
      <c r="C7279" s="1"/>
    </row>
    <row r="7280" spans="3:3" x14ac:dyDescent="0.25">
      <c r="C7280" s="1"/>
    </row>
    <row r="7281" spans="3:3" x14ac:dyDescent="0.25">
      <c r="C7281" s="1"/>
    </row>
    <row r="7282" spans="3:3" x14ac:dyDescent="0.25">
      <c r="C7282" s="1"/>
    </row>
    <row r="7283" spans="3:3" x14ac:dyDescent="0.25">
      <c r="C7283" s="1"/>
    </row>
    <row r="7284" spans="3:3" x14ac:dyDescent="0.25">
      <c r="C7284" s="1"/>
    </row>
    <row r="7285" spans="3:3" x14ac:dyDescent="0.25">
      <c r="C7285" s="1"/>
    </row>
    <row r="7286" spans="3:3" x14ac:dyDescent="0.25">
      <c r="C7286" s="1"/>
    </row>
    <row r="7287" spans="3:3" x14ac:dyDescent="0.25">
      <c r="C7287" s="1"/>
    </row>
    <row r="7288" spans="3:3" x14ac:dyDescent="0.25">
      <c r="C7288" s="1"/>
    </row>
    <row r="7289" spans="3:3" x14ac:dyDescent="0.25">
      <c r="C7289" s="1"/>
    </row>
    <row r="7290" spans="3:3" x14ac:dyDescent="0.25">
      <c r="C7290" s="1"/>
    </row>
    <row r="7291" spans="3:3" x14ac:dyDescent="0.25">
      <c r="C7291" s="1"/>
    </row>
    <row r="7292" spans="3:3" x14ac:dyDescent="0.25">
      <c r="C7292" s="1"/>
    </row>
    <row r="7293" spans="3:3" x14ac:dyDescent="0.25">
      <c r="C7293" s="1"/>
    </row>
    <row r="7294" spans="3:3" x14ac:dyDescent="0.25">
      <c r="C7294" s="1"/>
    </row>
    <row r="7295" spans="3:3" x14ac:dyDescent="0.25">
      <c r="C7295" s="1"/>
    </row>
    <row r="7296" spans="3:3" x14ac:dyDescent="0.25">
      <c r="C7296" s="1"/>
    </row>
    <row r="7297" spans="3:3" x14ac:dyDescent="0.25">
      <c r="C7297" s="1"/>
    </row>
    <row r="7298" spans="3:3" x14ac:dyDescent="0.25">
      <c r="C7298" s="1"/>
    </row>
    <row r="7299" spans="3:3" x14ac:dyDescent="0.25">
      <c r="C7299" s="1"/>
    </row>
    <row r="7300" spans="3:3" x14ac:dyDescent="0.25">
      <c r="C7300" s="1"/>
    </row>
    <row r="7301" spans="3:3" x14ac:dyDescent="0.25">
      <c r="C7301" s="1"/>
    </row>
    <row r="7302" spans="3:3" x14ac:dyDescent="0.25">
      <c r="C7302" s="1"/>
    </row>
    <row r="7303" spans="3:3" x14ac:dyDescent="0.25">
      <c r="C7303" s="1"/>
    </row>
    <row r="7304" spans="3:3" x14ac:dyDescent="0.25">
      <c r="C7304" s="1"/>
    </row>
    <row r="7305" spans="3:3" x14ac:dyDescent="0.25">
      <c r="C7305" s="1"/>
    </row>
    <row r="7306" spans="3:3" x14ac:dyDescent="0.25">
      <c r="C7306" s="1"/>
    </row>
    <row r="7307" spans="3:3" x14ac:dyDescent="0.25">
      <c r="C7307" s="1"/>
    </row>
    <row r="7308" spans="3:3" x14ac:dyDescent="0.25">
      <c r="C7308" s="1"/>
    </row>
    <row r="7309" spans="3:3" x14ac:dyDescent="0.25">
      <c r="C7309" s="1"/>
    </row>
    <row r="7310" spans="3:3" x14ac:dyDescent="0.25">
      <c r="C7310" s="1"/>
    </row>
    <row r="7311" spans="3:3" x14ac:dyDescent="0.25">
      <c r="C7311" s="1"/>
    </row>
    <row r="7312" spans="3:3" x14ac:dyDescent="0.25">
      <c r="C7312" s="1"/>
    </row>
    <row r="7313" spans="3:3" x14ac:dyDescent="0.25">
      <c r="C7313" s="1"/>
    </row>
    <row r="7314" spans="3:3" x14ac:dyDescent="0.25">
      <c r="C7314" s="1"/>
    </row>
    <row r="7315" spans="3:3" x14ac:dyDescent="0.25">
      <c r="C7315" s="1"/>
    </row>
    <row r="7316" spans="3:3" x14ac:dyDescent="0.25">
      <c r="C7316" s="1"/>
    </row>
    <row r="7317" spans="3:3" x14ac:dyDescent="0.25">
      <c r="C7317" s="1"/>
    </row>
    <row r="7318" spans="3:3" x14ac:dyDescent="0.25">
      <c r="C7318" s="1"/>
    </row>
    <row r="7319" spans="3:3" x14ac:dyDescent="0.25">
      <c r="C7319" s="1"/>
    </row>
    <row r="7320" spans="3:3" x14ac:dyDescent="0.25">
      <c r="C7320" s="1"/>
    </row>
    <row r="7321" spans="3:3" x14ac:dyDescent="0.25">
      <c r="C7321" s="1"/>
    </row>
    <row r="7322" spans="3:3" x14ac:dyDescent="0.25">
      <c r="C7322" s="1"/>
    </row>
    <row r="7323" spans="3:3" x14ac:dyDescent="0.25">
      <c r="C7323" s="1"/>
    </row>
    <row r="7324" spans="3:3" x14ac:dyDescent="0.25">
      <c r="C7324" s="1"/>
    </row>
    <row r="7325" spans="3:3" x14ac:dyDescent="0.25">
      <c r="C7325" s="1"/>
    </row>
    <row r="7326" spans="3:3" x14ac:dyDescent="0.25">
      <c r="C7326" s="1"/>
    </row>
    <row r="7327" spans="3:3" x14ac:dyDescent="0.25">
      <c r="C7327" s="1"/>
    </row>
    <row r="7328" spans="3:3" x14ac:dyDescent="0.25">
      <c r="C7328" s="1"/>
    </row>
    <row r="7329" spans="3:3" x14ac:dyDescent="0.25">
      <c r="C7329" s="1"/>
    </row>
    <row r="7330" spans="3:3" x14ac:dyDescent="0.25">
      <c r="C7330" s="1"/>
    </row>
    <row r="7331" spans="3:3" x14ac:dyDescent="0.25">
      <c r="C7331" s="1"/>
    </row>
    <row r="7332" spans="3:3" x14ac:dyDescent="0.25">
      <c r="C7332" s="1"/>
    </row>
    <row r="7333" spans="3:3" x14ac:dyDescent="0.25">
      <c r="C7333" s="1"/>
    </row>
    <row r="7334" spans="3:3" x14ac:dyDescent="0.25">
      <c r="C7334" s="1"/>
    </row>
    <row r="7335" spans="3:3" x14ac:dyDescent="0.25">
      <c r="C7335" s="1"/>
    </row>
    <row r="7336" spans="3:3" x14ac:dyDescent="0.25">
      <c r="C7336" s="1"/>
    </row>
    <row r="7337" spans="3:3" x14ac:dyDescent="0.25">
      <c r="C7337" s="1"/>
    </row>
    <row r="7338" spans="3:3" x14ac:dyDescent="0.25">
      <c r="C7338" s="1"/>
    </row>
    <row r="7339" spans="3:3" x14ac:dyDescent="0.25">
      <c r="C7339" s="1"/>
    </row>
    <row r="7340" spans="3:3" x14ac:dyDescent="0.25">
      <c r="C7340" s="1"/>
    </row>
    <row r="7341" spans="3:3" x14ac:dyDescent="0.25">
      <c r="C7341" s="1"/>
    </row>
    <row r="7342" spans="3:3" x14ac:dyDescent="0.25">
      <c r="C7342" s="1"/>
    </row>
    <row r="7343" spans="3:3" x14ac:dyDescent="0.25">
      <c r="C7343" s="1"/>
    </row>
    <row r="7344" spans="3:3" x14ac:dyDescent="0.25">
      <c r="C7344" s="1"/>
    </row>
    <row r="7345" spans="3:3" x14ac:dyDescent="0.25">
      <c r="C7345" s="1"/>
    </row>
    <row r="7346" spans="3:3" x14ac:dyDescent="0.25">
      <c r="C7346" s="1"/>
    </row>
    <row r="7347" spans="3:3" x14ac:dyDescent="0.25">
      <c r="C7347" s="1"/>
    </row>
    <row r="7348" spans="3:3" x14ac:dyDescent="0.25">
      <c r="C7348" s="1"/>
    </row>
    <row r="7349" spans="3:3" x14ac:dyDescent="0.25">
      <c r="C7349" s="1"/>
    </row>
    <row r="7350" spans="3:3" x14ac:dyDescent="0.25">
      <c r="C7350" s="1"/>
    </row>
    <row r="7351" spans="3:3" x14ac:dyDescent="0.25">
      <c r="C7351" s="1"/>
    </row>
    <row r="7352" spans="3:3" x14ac:dyDescent="0.25">
      <c r="C7352" s="1"/>
    </row>
    <row r="7353" spans="3:3" x14ac:dyDescent="0.25">
      <c r="C7353" s="1"/>
    </row>
    <row r="7354" spans="3:3" x14ac:dyDescent="0.25">
      <c r="C7354" s="1"/>
    </row>
    <row r="7355" spans="3:3" x14ac:dyDescent="0.25">
      <c r="C7355" s="1"/>
    </row>
    <row r="7356" spans="3:3" x14ac:dyDescent="0.25">
      <c r="C7356" s="1"/>
    </row>
    <row r="7357" spans="3:3" x14ac:dyDescent="0.25">
      <c r="C7357" s="1"/>
    </row>
    <row r="7358" spans="3:3" x14ac:dyDescent="0.25">
      <c r="C7358" s="1"/>
    </row>
    <row r="7359" spans="3:3" x14ac:dyDescent="0.25">
      <c r="C7359" s="1"/>
    </row>
    <row r="7360" spans="3:3" x14ac:dyDescent="0.25">
      <c r="C7360" s="1"/>
    </row>
    <row r="7361" spans="3:3" x14ac:dyDescent="0.25">
      <c r="C7361" s="1"/>
    </row>
    <row r="7362" spans="3:3" x14ac:dyDescent="0.25">
      <c r="C7362" s="1"/>
    </row>
    <row r="7363" spans="3:3" x14ac:dyDescent="0.25">
      <c r="C7363" s="1"/>
    </row>
    <row r="7364" spans="3:3" x14ac:dyDescent="0.25">
      <c r="C7364" s="1"/>
    </row>
    <row r="7365" spans="3:3" x14ac:dyDescent="0.25">
      <c r="C7365" s="1"/>
    </row>
    <row r="7366" spans="3:3" x14ac:dyDescent="0.25">
      <c r="C7366" s="1"/>
    </row>
    <row r="7367" spans="3:3" x14ac:dyDescent="0.25">
      <c r="C7367" s="1"/>
    </row>
    <row r="7368" spans="3:3" x14ac:dyDescent="0.25">
      <c r="C7368" s="1"/>
    </row>
    <row r="7369" spans="3:3" x14ac:dyDescent="0.25">
      <c r="C7369" s="1"/>
    </row>
    <row r="7370" spans="3:3" x14ac:dyDescent="0.25">
      <c r="C7370" s="1"/>
    </row>
    <row r="7371" spans="3:3" x14ac:dyDescent="0.25">
      <c r="C7371" s="1"/>
    </row>
    <row r="7372" spans="3:3" x14ac:dyDescent="0.25">
      <c r="C7372" s="1"/>
    </row>
    <row r="7373" spans="3:3" x14ac:dyDescent="0.25">
      <c r="C7373" s="1"/>
    </row>
    <row r="7374" spans="3:3" x14ac:dyDescent="0.25">
      <c r="C7374" s="1"/>
    </row>
    <row r="7375" spans="3:3" x14ac:dyDescent="0.25">
      <c r="C7375" s="1"/>
    </row>
    <row r="7376" spans="3:3" x14ac:dyDescent="0.25">
      <c r="C7376" s="1"/>
    </row>
    <row r="7377" spans="3:3" x14ac:dyDescent="0.25">
      <c r="C7377" s="1"/>
    </row>
    <row r="7378" spans="3:3" x14ac:dyDescent="0.25">
      <c r="C7378" s="1"/>
    </row>
    <row r="7379" spans="3:3" x14ac:dyDescent="0.25">
      <c r="C7379" s="1"/>
    </row>
    <row r="7380" spans="3:3" x14ac:dyDescent="0.25">
      <c r="C7380" s="1"/>
    </row>
    <row r="7381" spans="3:3" x14ac:dyDescent="0.25">
      <c r="C7381" s="1"/>
    </row>
    <row r="7382" spans="3:3" x14ac:dyDescent="0.25">
      <c r="C7382" s="1"/>
    </row>
    <row r="7383" spans="3:3" x14ac:dyDescent="0.25">
      <c r="C7383" s="1"/>
    </row>
    <row r="7384" spans="3:3" x14ac:dyDescent="0.25">
      <c r="C7384" s="1"/>
    </row>
    <row r="7385" spans="3:3" x14ac:dyDescent="0.25">
      <c r="C7385" s="1"/>
    </row>
    <row r="7386" spans="3:3" x14ac:dyDescent="0.25">
      <c r="C7386" s="1"/>
    </row>
    <row r="7387" spans="3:3" x14ac:dyDescent="0.25">
      <c r="C7387" s="1"/>
    </row>
    <row r="7388" spans="3:3" x14ac:dyDescent="0.25">
      <c r="C7388" s="1"/>
    </row>
    <row r="7389" spans="3:3" x14ac:dyDescent="0.25">
      <c r="C7389" s="1"/>
    </row>
    <row r="7390" spans="3:3" x14ac:dyDescent="0.25">
      <c r="C7390" s="1"/>
    </row>
    <row r="7391" spans="3:3" x14ac:dyDescent="0.25">
      <c r="C7391" s="1"/>
    </row>
    <row r="7392" spans="3:3" x14ac:dyDescent="0.25">
      <c r="C7392" s="1"/>
    </row>
    <row r="7393" spans="3:3" x14ac:dyDescent="0.25">
      <c r="C7393" s="1"/>
    </row>
    <row r="7394" spans="3:3" x14ac:dyDescent="0.25">
      <c r="C7394" s="1"/>
    </row>
    <row r="7395" spans="3:3" x14ac:dyDescent="0.25">
      <c r="C7395" s="1"/>
    </row>
    <row r="7396" spans="3:3" x14ac:dyDescent="0.25">
      <c r="C7396" s="1"/>
    </row>
    <row r="7397" spans="3:3" x14ac:dyDescent="0.25">
      <c r="C7397" s="1"/>
    </row>
    <row r="7398" spans="3:3" x14ac:dyDescent="0.25">
      <c r="C7398" s="1"/>
    </row>
    <row r="7399" spans="3:3" x14ac:dyDescent="0.25">
      <c r="C7399" s="1"/>
    </row>
    <row r="7400" spans="3:3" x14ac:dyDescent="0.25">
      <c r="C7400" s="1"/>
    </row>
    <row r="7401" spans="3:3" x14ac:dyDescent="0.25">
      <c r="C7401" s="1"/>
    </row>
    <row r="7402" spans="3:3" x14ac:dyDescent="0.25">
      <c r="C7402" s="1"/>
    </row>
    <row r="7403" spans="3:3" x14ac:dyDescent="0.25">
      <c r="C7403" s="1"/>
    </row>
    <row r="7404" spans="3:3" x14ac:dyDescent="0.25">
      <c r="C7404" s="1"/>
    </row>
    <row r="7405" spans="3:3" x14ac:dyDescent="0.25">
      <c r="C7405" s="1"/>
    </row>
    <row r="7406" spans="3:3" x14ac:dyDescent="0.25">
      <c r="C7406" s="1"/>
    </row>
    <row r="7407" spans="3:3" x14ac:dyDescent="0.25">
      <c r="C7407" s="1"/>
    </row>
    <row r="7408" spans="3:3" x14ac:dyDescent="0.25">
      <c r="C7408" s="1"/>
    </row>
    <row r="7409" spans="3:3" x14ac:dyDescent="0.25">
      <c r="C7409" s="1"/>
    </row>
    <row r="7410" spans="3:3" x14ac:dyDescent="0.25">
      <c r="C7410" s="1"/>
    </row>
    <row r="7411" spans="3:3" x14ac:dyDescent="0.25">
      <c r="C7411" s="1"/>
    </row>
    <row r="7412" spans="3:3" x14ac:dyDescent="0.25">
      <c r="C7412" s="1"/>
    </row>
    <row r="7413" spans="3:3" x14ac:dyDescent="0.25">
      <c r="C7413" s="1"/>
    </row>
    <row r="7414" spans="3:3" x14ac:dyDescent="0.25">
      <c r="C7414" s="1"/>
    </row>
    <row r="7415" spans="3:3" x14ac:dyDescent="0.25">
      <c r="C7415" s="1"/>
    </row>
    <row r="7416" spans="3:3" x14ac:dyDescent="0.25">
      <c r="C7416" s="1"/>
    </row>
    <row r="7417" spans="3:3" x14ac:dyDescent="0.25">
      <c r="C7417" s="1"/>
    </row>
    <row r="7418" spans="3:3" x14ac:dyDescent="0.25">
      <c r="C7418" s="1"/>
    </row>
    <row r="7419" spans="3:3" x14ac:dyDescent="0.25">
      <c r="C7419" s="1"/>
    </row>
    <row r="7420" spans="3:3" x14ac:dyDescent="0.25">
      <c r="C7420" s="1"/>
    </row>
    <row r="7421" spans="3:3" x14ac:dyDescent="0.25">
      <c r="C7421" s="1"/>
    </row>
    <row r="7422" spans="3:3" x14ac:dyDescent="0.25">
      <c r="C7422" s="1"/>
    </row>
    <row r="7423" spans="3:3" x14ac:dyDescent="0.25">
      <c r="C7423" s="1"/>
    </row>
    <row r="7424" spans="3:3" x14ac:dyDescent="0.25">
      <c r="C7424" s="1"/>
    </row>
    <row r="7425" spans="3:3" x14ac:dyDescent="0.25">
      <c r="C7425" s="1"/>
    </row>
    <row r="7426" spans="3:3" x14ac:dyDescent="0.25">
      <c r="C7426" s="2"/>
    </row>
    <row r="7427" spans="3:3" x14ac:dyDescent="0.25">
      <c r="C7427" s="1"/>
    </row>
    <row r="7428" spans="3:3" x14ac:dyDescent="0.25">
      <c r="C7428" s="1"/>
    </row>
    <row r="7429" spans="3:3" x14ac:dyDescent="0.25">
      <c r="C7429" s="1"/>
    </row>
    <row r="7430" spans="3:3" x14ac:dyDescent="0.25">
      <c r="C7430" s="1"/>
    </row>
    <row r="7431" spans="3:3" x14ac:dyDescent="0.25">
      <c r="C7431" s="1"/>
    </row>
    <row r="7432" spans="3:3" x14ac:dyDescent="0.25">
      <c r="C7432" s="1"/>
    </row>
    <row r="7433" spans="3:3" x14ac:dyDescent="0.25">
      <c r="C7433" s="1"/>
    </row>
    <row r="7434" spans="3:3" x14ac:dyDescent="0.25">
      <c r="C7434" s="1"/>
    </row>
    <row r="7435" spans="3:3" x14ac:dyDescent="0.25">
      <c r="C7435" s="1"/>
    </row>
    <row r="7436" spans="3:3" x14ac:dyDescent="0.25">
      <c r="C7436" s="1"/>
    </row>
    <row r="7437" spans="3:3" x14ac:dyDescent="0.25">
      <c r="C7437" s="1"/>
    </row>
    <row r="7438" spans="3:3" x14ac:dyDescent="0.25">
      <c r="C7438" s="1"/>
    </row>
    <row r="7439" spans="3:3" x14ac:dyDescent="0.25">
      <c r="C7439" s="1"/>
    </row>
    <row r="7440" spans="3:3" x14ac:dyDescent="0.25">
      <c r="C7440" s="1"/>
    </row>
    <row r="7441" spans="3:3" x14ac:dyDescent="0.25">
      <c r="C7441" s="1"/>
    </row>
    <row r="7442" spans="3:3" x14ac:dyDescent="0.25">
      <c r="C7442" s="1"/>
    </row>
    <row r="7443" spans="3:3" x14ac:dyDescent="0.25">
      <c r="C7443" s="1"/>
    </row>
    <row r="7444" spans="3:3" x14ac:dyDescent="0.25">
      <c r="C7444" s="1"/>
    </row>
    <row r="7445" spans="3:3" x14ac:dyDescent="0.25">
      <c r="C7445" s="1"/>
    </row>
    <row r="7446" spans="3:3" x14ac:dyDescent="0.25">
      <c r="C7446" s="1"/>
    </row>
    <row r="7447" spans="3:3" x14ac:dyDescent="0.25">
      <c r="C7447" s="1"/>
    </row>
    <row r="7448" spans="3:3" x14ac:dyDescent="0.25">
      <c r="C7448" s="1"/>
    </row>
    <row r="7449" spans="3:3" x14ac:dyDescent="0.25">
      <c r="C7449" s="1"/>
    </row>
    <row r="7450" spans="3:3" x14ac:dyDescent="0.25">
      <c r="C7450" s="1"/>
    </row>
    <row r="7451" spans="3:3" x14ac:dyDescent="0.25">
      <c r="C7451" s="1"/>
    </row>
    <row r="7452" spans="3:3" x14ac:dyDescent="0.25">
      <c r="C7452" s="1"/>
    </row>
    <row r="7453" spans="3:3" x14ac:dyDescent="0.25">
      <c r="C7453" s="1"/>
    </row>
    <row r="7454" spans="3:3" x14ac:dyDescent="0.25">
      <c r="C7454" s="1"/>
    </row>
    <row r="7455" spans="3:3" x14ac:dyDescent="0.25">
      <c r="C7455" s="1"/>
    </row>
    <row r="7456" spans="3:3" x14ac:dyDescent="0.25">
      <c r="C7456" s="1"/>
    </row>
    <row r="7457" spans="3:3" x14ac:dyDescent="0.25">
      <c r="C7457" s="1"/>
    </row>
    <row r="7458" spans="3:3" x14ac:dyDescent="0.25">
      <c r="C7458" s="1"/>
    </row>
    <row r="7459" spans="3:3" x14ac:dyDescent="0.25">
      <c r="C7459" s="1"/>
    </row>
    <row r="7460" spans="3:3" x14ac:dyDescent="0.25">
      <c r="C7460" s="1"/>
    </row>
    <row r="7461" spans="3:3" x14ac:dyDescent="0.25">
      <c r="C7461" s="1"/>
    </row>
    <row r="7462" spans="3:3" x14ac:dyDescent="0.25">
      <c r="C7462" s="1"/>
    </row>
    <row r="7463" spans="3:3" x14ac:dyDescent="0.25">
      <c r="C7463" s="1"/>
    </row>
    <row r="7464" spans="3:3" x14ac:dyDescent="0.25">
      <c r="C7464" s="1"/>
    </row>
    <row r="7465" spans="3:3" x14ac:dyDescent="0.25">
      <c r="C7465" s="1"/>
    </row>
    <row r="7466" spans="3:3" x14ac:dyDescent="0.25">
      <c r="C7466" s="1"/>
    </row>
    <row r="7467" spans="3:3" x14ac:dyDescent="0.25">
      <c r="C7467" s="1"/>
    </row>
    <row r="7468" spans="3:3" x14ac:dyDescent="0.25">
      <c r="C7468" s="1"/>
    </row>
    <row r="7469" spans="3:3" x14ac:dyDescent="0.25">
      <c r="C7469" s="1"/>
    </row>
    <row r="7470" spans="3:3" x14ac:dyDescent="0.25">
      <c r="C7470" s="1"/>
    </row>
    <row r="7471" spans="3:3" x14ac:dyDescent="0.25">
      <c r="C7471" s="1"/>
    </row>
    <row r="7472" spans="3:3" x14ac:dyDescent="0.25">
      <c r="C7472" s="1"/>
    </row>
    <row r="7473" spans="3:3" x14ac:dyDescent="0.25">
      <c r="C7473" s="1"/>
    </row>
    <row r="7474" spans="3:3" x14ac:dyDescent="0.25">
      <c r="C7474" s="1"/>
    </row>
    <row r="7475" spans="3:3" x14ac:dyDescent="0.25">
      <c r="C7475" s="1"/>
    </row>
    <row r="7476" spans="3:3" x14ac:dyDescent="0.25">
      <c r="C7476" s="1"/>
    </row>
    <row r="7477" spans="3:3" x14ac:dyDescent="0.25">
      <c r="C7477" s="1"/>
    </row>
    <row r="7478" spans="3:3" x14ac:dyDescent="0.25">
      <c r="C7478" s="1"/>
    </row>
    <row r="7479" spans="3:3" x14ac:dyDescent="0.25">
      <c r="C7479" s="1"/>
    </row>
    <row r="7480" spans="3:3" x14ac:dyDescent="0.25">
      <c r="C7480" s="1"/>
    </row>
    <row r="7481" spans="3:3" x14ac:dyDescent="0.25">
      <c r="C7481" s="1"/>
    </row>
    <row r="7482" spans="3:3" x14ac:dyDescent="0.25">
      <c r="C7482" s="1"/>
    </row>
    <row r="7483" spans="3:3" x14ac:dyDescent="0.25">
      <c r="C7483" s="1"/>
    </row>
    <row r="7484" spans="3:3" x14ac:dyDescent="0.25">
      <c r="C7484" s="1"/>
    </row>
    <row r="7485" spans="3:3" x14ac:dyDescent="0.25">
      <c r="C7485" s="1"/>
    </row>
    <row r="7486" spans="3:3" x14ac:dyDescent="0.25">
      <c r="C7486" s="1"/>
    </row>
    <row r="7487" spans="3:3" x14ac:dyDescent="0.25">
      <c r="C7487" s="1"/>
    </row>
    <row r="7488" spans="3:3" x14ac:dyDescent="0.25">
      <c r="C7488" s="1"/>
    </row>
    <row r="7489" spans="3:3" x14ac:dyDescent="0.25">
      <c r="C7489" s="1"/>
    </row>
    <row r="7490" spans="3:3" x14ac:dyDescent="0.25">
      <c r="C7490" s="1"/>
    </row>
    <row r="7491" spans="3:3" x14ac:dyDescent="0.25">
      <c r="C7491" s="1"/>
    </row>
    <row r="7492" spans="3:3" x14ac:dyDescent="0.25">
      <c r="C7492" s="1"/>
    </row>
    <row r="7493" spans="3:3" x14ac:dyDescent="0.25">
      <c r="C7493" s="1"/>
    </row>
    <row r="7494" spans="3:3" x14ac:dyDescent="0.25">
      <c r="C7494" s="1"/>
    </row>
    <row r="7495" spans="3:3" x14ac:dyDescent="0.25">
      <c r="C7495" s="1"/>
    </row>
    <row r="7496" spans="3:3" x14ac:dyDescent="0.25">
      <c r="C7496" s="1"/>
    </row>
    <row r="7497" spans="3:3" x14ac:dyDescent="0.25">
      <c r="C7497" s="1"/>
    </row>
    <row r="7498" spans="3:3" x14ac:dyDescent="0.25">
      <c r="C7498" s="1"/>
    </row>
    <row r="7499" spans="3:3" x14ac:dyDescent="0.25">
      <c r="C7499" s="1"/>
    </row>
    <row r="7500" spans="3:3" x14ac:dyDescent="0.25">
      <c r="C7500" s="1"/>
    </row>
    <row r="7501" spans="3:3" x14ac:dyDescent="0.25">
      <c r="C7501" s="1"/>
    </row>
    <row r="7502" spans="3:3" x14ac:dyDescent="0.25">
      <c r="C7502" s="1"/>
    </row>
    <row r="7503" spans="3:3" x14ac:dyDescent="0.25">
      <c r="C7503" s="1"/>
    </row>
    <row r="7504" spans="3:3" x14ac:dyDescent="0.25">
      <c r="C7504" s="1"/>
    </row>
    <row r="7505" spans="3:3" x14ac:dyDescent="0.25">
      <c r="C7505" s="1"/>
    </row>
    <row r="7506" spans="3:3" x14ac:dyDescent="0.25">
      <c r="C7506" s="1"/>
    </row>
    <row r="7507" spans="3:3" x14ac:dyDescent="0.25">
      <c r="C7507" s="1"/>
    </row>
    <row r="7508" spans="3:3" x14ac:dyDescent="0.25">
      <c r="C7508" s="1"/>
    </row>
    <row r="7509" spans="3:3" x14ac:dyDescent="0.25">
      <c r="C7509" s="1"/>
    </row>
    <row r="7510" spans="3:3" x14ac:dyDescent="0.25">
      <c r="C7510" s="1"/>
    </row>
    <row r="7511" spans="3:3" x14ac:dyDescent="0.25">
      <c r="C7511" s="1"/>
    </row>
    <row r="7512" spans="3:3" x14ac:dyDescent="0.25">
      <c r="C7512" s="1"/>
    </row>
    <row r="7513" spans="3:3" x14ac:dyDescent="0.25">
      <c r="C7513" s="1"/>
    </row>
    <row r="7514" spans="3:3" x14ac:dyDescent="0.25">
      <c r="C7514" s="1"/>
    </row>
    <row r="7515" spans="3:3" x14ac:dyDescent="0.25">
      <c r="C7515" s="1"/>
    </row>
    <row r="7516" spans="3:3" x14ac:dyDescent="0.25">
      <c r="C7516" s="1"/>
    </row>
    <row r="7517" spans="3:3" x14ac:dyDescent="0.25">
      <c r="C7517" s="1"/>
    </row>
    <row r="7518" spans="3:3" x14ac:dyDescent="0.25">
      <c r="C7518" s="1"/>
    </row>
    <row r="7519" spans="3:3" x14ac:dyDescent="0.25">
      <c r="C7519" s="1"/>
    </row>
    <row r="7520" spans="3:3" x14ac:dyDescent="0.25">
      <c r="C7520" s="1"/>
    </row>
    <row r="7521" spans="3:3" x14ac:dyDescent="0.25">
      <c r="C7521" s="1"/>
    </row>
    <row r="7522" spans="3:3" x14ac:dyDescent="0.25">
      <c r="C7522" s="1"/>
    </row>
    <row r="7523" spans="3:3" x14ac:dyDescent="0.25">
      <c r="C7523" s="1"/>
    </row>
    <row r="7524" spans="3:3" x14ac:dyDescent="0.25">
      <c r="C7524" s="1"/>
    </row>
    <row r="7525" spans="3:3" x14ac:dyDescent="0.25">
      <c r="C7525" s="1"/>
    </row>
    <row r="7526" spans="3:3" x14ac:dyDescent="0.25">
      <c r="C7526" s="1"/>
    </row>
    <row r="7527" spans="3:3" x14ac:dyDescent="0.25">
      <c r="C7527" s="1"/>
    </row>
    <row r="7528" spans="3:3" x14ac:dyDescent="0.25">
      <c r="C7528" s="1"/>
    </row>
    <row r="7529" spans="3:3" x14ac:dyDescent="0.25">
      <c r="C7529" s="1"/>
    </row>
    <row r="7530" spans="3:3" x14ac:dyDescent="0.25">
      <c r="C7530" s="1"/>
    </row>
    <row r="7531" spans="3:3" x14ac:dyDescent="0.25">
      <c r="C7531" s="1"/>
    </row>
    <row r="7532" spans="3:3" x14ac:dyDescent="0.25">
      <c r="C7532" s="1"/>
    </row>
    <row r="7533" spans="3:3" x14ac:dyDescent="0.25">
      <c r="C7533" s="1"/>
    </row>
    <row r="7534" spans="3:3" x14ac:dyDescent="0.25">
      <c r="C7534" s="1"/>
    </row>
    <row r="7535" spans="3:3" x14ac:dyDescent="0.25">
      <c r="C7535" s="1"/>
    </row>
    <row r="7536" spans="3:3" x14ac:dyDescent="0.25">
      <c r="C7536" s="1"/>
    </row>
    <row r="7537" spans="3:3" x14ac:dyDescent="0.25">
      <c r="C7537" s="1"/>
    </row>
    <row r="7538" spans="3:3" x14ac:dyDescent="0.25">
      <c r="C7538" s="1"/>
    </row>
    <row r="7539" spans="3:3" x14ac:dyDescent="0.25">
      <c r="C7539" s="1"/>
    </row>
    <row r="7540" spans="3:3" x14ac:dyDescent="0.25">
      <c r="C7540" s="1"/>
    </row>
    <row r="7541" spans="3:3" x14ac:dyDescent="0.25">
      <c r="C7541" s="1"/>
    </row>
    <row r="7542" spans="3:3" x14ac:dyDescent="0.25">
      <c r="C7542" s="1"/>
    </row>
    <row r="7543" spans="3:3" x14ac:dyDescent="0.25">
      <c r="C7543" s="1"/>
    </row>
    <row r="7544" spans="3:3" x14ac:dyDescent="0.25">
      <c r="C7544" s="1"/>
    </row>
    <row r="7545" spans="3:3" x14ac:dyDescent="0.25">
      <c r="C7545" s="1"/>
    </row>
    <row r="7546" spans="3:3" x14ac:dyDescent="0.25">
      <c r="C7546" s="1"/>
    </row>
    <row r="7547" spans="3:3" x14ac:dyDescent="0.25">
      <c r="C7547" s="1"/>
    </row>
    <row r="7548" spans="3:3" x14ac:dyDescent="0.25">
      <c r="C7548" s="1"/>
    </row>
    <row r="7549" spans="3:3" x14ac:dyDescent="0.25">
      <c r="C7549" s="1"/>
    </row>
    <row r="7550" spans="3:3" x14ac:dyDescent="0.25">
      <c r="C7550" s="1"/>
    </row>
    <row r="7551" spans="3:3" x14ac:dyDescent="0.25">
      <c r="C7551" s="1"/>
    </row>
    <row r="7552" spans="3:3" x14ac:dyDescent="0.25">
      <c r="C7552" s="1"/>
    </row>
    <row r="7553" spans="3:3" x14ac:dyDescent="0.25">
      <c r="C7553" s="1"/>
    </row>
    <row r="7554" spans="3:3" x14ac:dyDescent="0.25">
      <c r="C7554" s="1"/>
    </row>
    <row r="7555" spans="3:3" x14ac:dyDescent="0.25">
      <c r="C7555" s="1"/>
    </row>
    <row r="7556" spans="3:3" x14ac:dyDescent="0.25">
      <c r="C7556" s="1"/>
    </row>
    <row r="7557" spans="3:3" x14ac:dyDescent="0.25">
      <c r="C7557" s="1"/>
    </row>
    <row r="7558" spans="3:3" x14ac:dyDescent="0.25">
      <c r="C7558" s="1"/>
    </row>
    <row r="7559" spans="3:3" x14ac:dyDescent="0.25">
      <c r="C7559" s="1"/>
    </row>
    <row r="7560" spans="3:3" x14ac:dyDescent="0.25">
      <c r="C7560" s="1"/>
    </row>
    <row r="7561" spans="3:3" x14ac:dyDescent="0.25">
      <c r="C7561" s="1"/>
    </row>
    <row r="7562" spans="3:3" x14ac:dyDescent="0.25">
      <c r="C7562" s="1"/>
    </row>
    <row r="7563" spans="3:3" x14ac:dyDescent="0.25">
      <c r="C7563" s="1"/>
    </row>
    <row r="7564" spans="3:3" x14ac:dyDescent="0.25">
      <c r="C7564" s="1"/>
    </row>
    <row r="7565" spans="3:3" x14ac:dyDescent="0.25">
      <c r="C7565" s="1"/>
    </row>
    <row r="7566" spans="3:3" x14ac:dyDescent="0.25">
      <c r="C7566" s="1"/>
    </row>
    <row r="7567" spans="3:3" x14ac:dyDescent="0.25">
      <c r="C7567" s="1"/>
    </row>
    <row r="7568" spans="3:3" x14ac:dyDescent="0.25">
      <c r="C7568" s="1"/>
    </row>
    <row r="7569" spans="3:3" x14ac:dyDescent="0.25">
      <c r="C7569" s="1"/>
    </row>
    <row r="7570" spans="3:3" x14ac:dyDescent="0.25">
      <c r="C7570" s="1"/>
    </row>
    <row r="7571" spans="3:3" x14ac:dyDescent="0.25">
      <c r="C7571" s="1"/>
    </row>
    <row r="7572" spans="3:3" x14ac:dyDescent="0.25">
      <c r="C7572" s="1"/>
    </row>
    <row r="7573" spans="3:3" x14ac:dyDescent="0.25">
      <c r="C7573" s="1"/>
    </row>
    <row r="7574" spans="3:3" x14ac:dyDescent="0.25">
      <c r="C7574" s="1"/>
    </row>
    <row r="7575" spans="3:3" x14ac:dyDescent="0.25">
      <c r="C7575" s="1"/>
    </row>
    <row r="7576" spans="3:3" x14ac:dyDescent="0.25">
      <c r="C7576" s="1"/>
    </row>
    <row r="7577" spans="3:3" x14ac:dyDescent="0.25">
      <c r="C7577" s="1"/>
    </row>
    <row r="7578" spans="3:3" x14ac:dyDescent="0.25">
      <c r="C7578" s="1"/>
    </row>
    <row r="7579" spans="3:3" x14ac:dyDescent="0.25">
      <c r="C7579" s="1"/>
    </row>
    <row r="7580" spans="3:3" x14ac:dyDescent="0.25">
      <c r="C7580" s="1"/>
    </row>
    <row r="7581" spans="3:3" x14ac:dyDescent="0.25">
      <c r="C7581" s="1"/>
    </row>
    <row r="7582" spans="3:3" x14ac:dyDescent="0.25">
      <c r="C7582" s="1"/>
    </row>
    <row r="7583" spans="3:3" x14ac:dyDescent="0.25">
      <c r="C7583" s="1"/>
    </row>
    <row r="7584" spans="3:3" x14ac:dyDescent="0.25">
      <c r="C7584" s="1"/>
    </row>
    <row r="7585" spans="3:3" x14ac:dyDescent="0.25">
      <c r="C7585" s="1"/>
    </row>
    <row r="7586" spans="3:3" x14ac:dyDescent="0.25">
      <c r="C7586" s="1"/>
    </row>
    <row r="7587" spans="3:3" x14ac:dyDescent="0.25">
      <c r="C7587" s="1"/>
    </row>
    <row r="7588" spans="3:3" x14ac:dyDescent="0.25">
      <c r="C7588" s="1"/>
    </row>
    <row r="7589" spans="3:3" x14ac:dyDescent="0.25">
      <c r="C7589" s="1"/>
    </row>
    <row r="7590" spans="3:3" x14ac:dyDescent="0.25">
      <c r="C7590" s="1"/>
    </row>
    <row r="7591" spans="3:3" x14ac:dyDescent="0.25">
      <c r="C7591" s="1"/>
    </row>
    <row r="7592" spans="3:3" x14ac:dyDescent="0.25">
      <c r="C7592" s="1"/>
    </row>
    <row r="7593" spans="3:3" x14ac:dyDescent="0.25">
      <c r="C7593" s="1"/>
    </row>
    <row r="7594" spans="3:3" x14ac:dyDescent="0.25">
      <c r="C7594" s="1"/>
    </row>
    <row r="7595" spans="3:3" x14ac:dyDescent="0.25">
      <c r="C7595" s="1"/>
    </row>
    <row r="7596" spans="3:3" x14ac:dyDescent="0.25">
      <c r="C7596" s="1"/>
    </row>
    <row r="7597" spans="3:3" x14ac:dyDescent="0.25">
      <c r="C7597" s="1"/>
    </row>
    <row r="7598" spans="3:3" x14ac:dyDescent="0.25">
      <c r="C7598" s="1"/>
    </row>
    <row r="7599" spans="3:3" x14ac:dyDescent="0.25">
      <c r="C7599" s="1"/>
    </row>
    <row r="7600" spans="3:3" x14ac:dyDescent="0.25">
      <c r="C7600" s="1"/>
    </row>
    <row r="7601" spans="3:3" x14ac:dyDescent="0.25">
      <c r="C7601" s="1"/>
    </row>
    <row r="7602" spans="3:3" x14ac:dyDescent="0.25">
      <c r="C7602" s="1"/>
    </row>
    <row r="7603" spans="3:3" x14ac:dyDescent="0.25">
      <c r="C7603" s="1"/>
    </row>
    <row r="7604" spans="3:3" x14ac:dyDescent="0.25">
      <c r="C7604" s="1"/>
    </row>
    <row r="7605" spans="3:3" x14ac:dyDescent="0.25">
      <c r="C7605" s="1"/>
    </row>
    <row r="7606" spans="3:3" x14ac:dyDescent="0.25">
      <c r="C7606" s="1"/>
    </row>
    <row r="7607" spans="3:3" x14ac:dyDescent="0.25">
      <c r="C7607" s="1"/>
    </row>
    <row r="7608" spans="3:3" x14ac:dyDescent="0.25">
      <c r="C7608" s="1"/>
    </row>
    <row r="7609" spans="3:3" x14ac:dyDescent="0.25">
      <c r="C7609" s="1"/>
    </row>
    <row r="7610" spans="3:3" x14ac:dyDescent="0.25">
      <c r="C7610" s="1"/>
    </row>
    <row r="7611" spans="3:3" x14ac:dyDescent="0.25">
      <c r="C7611" s="1"/>
    </row>
    <row r="7612" spans="3:3" x14ac:dyDescent="0.25">
      <c r="C7612" s="1"/>
    </row>
    <row r="7613" spans="3:3" x14ac:dyDescent="0.25">
      <c r="C7613" s="1"/>
    </row>
    <row r="7614" spans="3:3" x14ac:dyDescent="0.25">
      <c r="C7614" s="1"/>
    </row>
    <row r="7615" spans="3:3" x14ac:dyDescent="0.25">
      <c r="C7615" s="1"/>
    </row>
    <row r="7616" spans="3:3" x14ac:dyDescent="0.25">
      <c r="C7616" s="1"/>
    </row>
    <row r="7617" spans="3:3" x14ac:dyDescent="0.25">
      <c r="C7617" s="1"/>
    </row>
    <row r="7618" spans="3:3" x14ac:dyDescent="0.25">
      <c r="C7618" s="1"/>
    </row>
    <row r="7619" spans="3:3" x14ac:dyDescent="0.25">
      <c r="C7619" s="1"/>
    </row>
    <row r="7620" spans="3:3" x14ac:dyDescent="0.25">
      <c r="C7620" s="1"/>
    </row>
    <row r="7621" spans="3:3" x14ac:dyDescent="0.25">
      <c r="C7621" s="1"/>
    </row>
    <row r="7622" spans="3:3" x14ac:dyDescent="0.25">
      <c r="C7622" s="1"/>
    </row>
    <row r="7623" spans="3:3" x14ac:dyDescent="0.25">
      <c r="C7623" s="1"/>
    </row>
    <row r="7624" spans="3:3" x14ac:dyDescent="0.25">
      <c r="C7624" s="1"/>
    </row>
    <row r="7625" spans="3:3" x14ac:dyDescent="0.25">
      <c r="C7625" s="1"/>
    </row>
    <row r="7626" spans="3:3" x14ac:dyDescent="0.25">
      <c r="C7626" s="1"/>
    </row>
    <row r="7627" spans="3:3" x14ac:dyDescent="0.25">
      <c r="C7627" s="1"/>
    </row>
    <row r="7628" spans="3:3" x14ac:dyDescent="0.25">
      <c r="C7628" s="1"/>
    </row>
    <row r="7629" spans="3:3" x14ac:dyDescent="0.25">
      <c r="C7629" s="1"/>
    </row>
    <row r="7630" spans="3:3" x14ac:dyDescent="0.25">
      <c r="C7630" s="1"/>
    </row>
    <row r="7631" spans="3:3" x14ac:dyDescent="0.25">
      <c r="C7631" s="1"/>
    </row>
    <row r="7632" spans="3:3" x14ac:dyDescent="0.25">
      <c r="C7632" s="1"/>
    </row>
    <row r="7633" spans="3:3" x14ac:dyDescent="0.25">
      <c r="C7633" s="1"/>
    </row>
    <row r="7634" spans="3:3" x14ac:dyDescent="0.25">
      <c r="C7634" s="1"/>
    </row>
    <row r="7635" spans="3:3" x14ac:dyDescent="0.25">
      <c r="C7635" s="1"/>
    </row>
    <row r="7636" spans="3:3" x14ac:dyDescent="0.25">
      <c r="C7636" s="1"/>
    </row>
    <row r="7637" spans="3:3" x14ac:dyDescent="0.25">
      <c r="C7637" s="1"/>
    </row>
    <row r="7638" spans="3:3" x14ac:dyDescent="0.25">
      <c r="C7638" s="1"/>
    </row>
    <row r="7639" spans="3:3" x14ac:dyDescent="0.25">
      <c r="C7639" s="1"/>
    </row>
    <row r="7640" spans="3:3" x14ac:dyDescent="0.25">
      <c r="C7640" s="1"/>
    </row>
    <row r="7641" spans="3:3" x14ac:dyDescent="0.25">
      <c r="C7641" s="1"/>
    </row>
    <row r="7642" spans="3:3" x14ac:dyDescent="0.25">
      <c r="C7642" s="1"/>
    </row>
    <row r="7643" spans="3:3" x14ac:dyDescent="0.25">
      <c r="C7643" s="1"/>
    </row>
    <row r="7644" spans="3:3" x14ac:dyDescent="0.25">
      <c r="C7644" s="1"/>
    </row>
    <row r="7645" spans="3:3" x14ac:dyDescent="0.25">
      <c r="C7645" s="1"/>
    </row>
    <row r="7646" spans="3:3" x14ac:dyDescent="0.25">
      <c r="C7646" s="1"/>
    </row>
    <row r="7647" spans="3:3" x14ac:dyDescent="0.25">
      <c r="C7647" s="1"/>
    </row>
    <row r="7648" spans="3:3" x14ac:dyDescent="0.25">
      <c r="C7648" s="1"/>
    </row>
    <row r="7649" spans="3:3" x14ac:dyDescent="0.25">
      <c r="C7649" s="1"/>
    </row>
    <row r="7650" spans="3:3" x14ac:dyDescent="0.25">
      <c r="C7650" s="1"/>
    </row>
    <row r="7651" spans="3:3" x14ac:dyDescent="0.25">
      <c r="C7651" s="1"/>
    </row>
    <row r="7652" spans="3:3" x14ac:dyDescent="0.25">
      <c r="C7652" s="1"/>
    </row>
    <row r="7653" spans="3:3" x14ac:dyDescent="0.25">
      <c r="C7653" s="1"/>
    </row>
    <row r="7654" spans="3:3" x14ac:dyDescent="0.25">
      <c r="C7654" s="1"/>
    </row>
    <row r="7655" spans="3:3" x14ac:dyDescent="0.25">
      <c r="C7655" s="1"/>
    </row>
    <row r="7656" spans="3:3" x14ac:dyDescent="0.25">
      <c r="C7656" s="1"/>
    </row>
    <row r="7657" spans="3:3" x14ac:dyDescent="0.25">
      <c r="C7657" s="1"/>
    </row>
    <row r="7658" spans="3:3" x14ac:dyDescent="0.25">
      <c r="C7658" s="1"/>
    </row>
    <row r="7659" spans="3:3" x14ac:dyDescent="0.25">
      <c r="C7659" s="1"/>
    </row>
    <row r="7660" spans="3:3" x14ac:dyDescent="0.25">
      <c r="C7660" s="1"/>
    </row>
    <row r="7661" spans="3:3" x14ac:dyDescent="0.25">
      <c r="C7661" s="1"/>
    </row>
    <row r="7662" spans="3:3" x14ac:dyDescent="0.25">
      <c r="C7662" s="1"/>
    </row>
    <row r="7663" spans="3:3" x14ac:dyDescent="0.25">
      <c r="C7663" s="1"/>
    </row>
    <row r="7664" spans="3:3" x14ac:dyDescent="0.25">
      <c r="C7664" s="1"/>
    </row>
    <row r="7665" spans="3:3" x14ac:dyDescent="0.25">
      <c r="C7665" s="1"/>
    </row>
    <row r="7666" spans="3:3" x14ac:dyDescent="0.25">
      <c r="C7666" s="1"/>
    </row>
    <row r="7667" spans="3:3" x14ac:dyDescent="0.25">
      <c r="C7667" s="1"/>
    </row>
    <row r="7668" spans="3:3" x14ac:dyDescent="0.25">
      <c r="C7668" s="1"/>
    </row>
    <row r="7669" spans="3:3" x14ac:dyDescent="0.25">
      <c r="C7669" s="1"/>
    </row>
    <row r="7670" spans="3:3" x14ac:dyDescent="0.25">
      <c r="C7670" s="1"/>
    </row>
    <row r="7671" spans="3:3" x14ac:dyDescent="0.25">
      <c r="C7671" s="1"/>
    </row>
    <row r="7672" spans="3:3" x14ac:dyDescent="0.25">
      <c r="C7672" s="1"/>
    </row>
    <row r="7673" spans="3:3" x14ac:dyDescent="0.25">
      <c r="C7673" s="1"/>
    </row>
    <row r="7674" spans="3:3" x14ac:dyDescent="0.25">
      <c r="C7674" s="1"/>
    </row>
    <row r="7675" spans="3:3" x14ac:dyDescent="0.25">
      <c r="C7675" s="1"/>
    </row>
    <row r="7676" spans="3:3" x14ac:dyDescent="0.25">
      <c r="C7676" s="1"/>
    </row>
    <row r="7677" spans="3:3" x14ac:dyDescent="0.25">
      <c r="C7677" s="1"/>
    </row>
    <row r="7678" spans="3:3" x14ac:dyDescent="0.25">
      <c r="C7678" s="1"/>
    </row>
    <row r="7679" spans="3:3" x14ac:dyDescent="0.25">
      <c r="C7679" s="1"/>
    </row>
    <row r="7680" spans="3:3" x14ac:dyDescent="0.25">
      <c r="C7680" s="1"/>
    </row>
    <row r="7681" spans="3:3" x14ac:dyDescent="0.25">
      <c r="C7681" s="1"/>
    </row>
    <row r="7682" spans="3:3" x14ac:dyDescent="0.25">
      <c r="C7682" s="1"/>
    </row>
    <row r="7683" spans="3:3" x14ac:dyDescent="0.25">
      <c r="C7683" s="1"/>
    </row>
    <row r="7684" spans="3:3" x14ac:dyDescent="0.25">
      <c r="C7684" s="1"/>
    </row>
    <row r="7685" spans="3:3" x14ac:dyDescent="0.25">
      <c r="C7685" s="1"/>
    </row>
    <row r="7686" spans="3:3" x14ac:dyDescent="0.25">
      <c r="C7686" s="1"/>
    </row>
    <row r="7687" spans="3:3" x14ac:dyDescent="0.25">
      <c r="C7687" s="1"/>
    </row>
    <row r="7688" spans="3:3" x14ac:dyDescent="0.25">
      <c r="C7688" s="1"/>
    </row>
    <row r="7689" spans="3:3" x14ac:dyDescent="0.25">
      <c r="C7689" s="1"/>
    </row>
    <row r="7690" spans="3:3" x14ac:dyDescent="0.25">
      <c r="C7690" s="1"/>
    </row>
    <row r="7691" spans="3:3" x14ac:dyDescent="0.25">
      <c r="C7691" s="1"/>
    </row>
    <row r="7692" spans="3:3" x14ac:dyDescent="0.25">
      <c r="C7692" s="1"/>
    </row>
    <row r="7693" spans="3:3" x14ac:dyDescent="0.25">
      <c r="C7693" s="1"/>
    </row>
    <row r="7694" spans="3:3" x14ac:dyDescent="0.25">
      <c r="C7694" s="1"/>
    </row>
    <row r="7695" spans="3:3" x14ac:dyDescent="0.25">
      <c r="C7695" s="1"/>
    </row>
    <row r="7696" spans="3:3" x14ac:dyDescent="0.25">
      <c r="C7696" s="1"/>
    </row>
    <row r="7697" spans="3:3" x14ac:dyDescent="0.25">
      <c r="C7697" s="1"/>
    </row>
    <row r="7698" spans="3:3" x14ac:dyDescent="0.25">
      <c r="C7698" s="1"/>
    </row>
    <row r="7699" spans="3:3" x14ac:dyDescent="0.25">
      <c r="C7699" s="1"/>
    </row>
    <row r="7700" spans="3:3" x14ac:dyDescent="0.25">
      <c r="C7700" s="1"/>
    </row>
    <row r="7701" spans="3:3" x14ac:dyDescent="0.25">
      <c r="C7701" s="1"/>
    </row>
    <row r="7702" spans="3:3" x14ac:dyDescent="0.25">
      <c r="C7702" s="1"/>
    </row>
    <row r="7703" spans="3:3" x14ac:dyDescent="0.25">
      <c r="C7703" s="1"/>
    </row>
    <row r="7704" spans="3:3" x14ac:dyDescent="0.25">
      <c r="C7704" s="1"/>
    </row>
    <row r="7705" spans="3:3" x14ac:dyDescent="0.25">
      <c r="C7705" s="1"/>
    </row>
    <row r="7706" spans="3:3" x14ac:dyDescent="0.25">
      <c r="C7706" s="1"/>
    </row>
    <row r="7707" spans="3:3" x14ac:dyDescent="0.25">
      <c r="C7707" s="1"/>
    </row>
    <row r="7708" spans="3:3" x14ac:dyDescent="0.25">
      <c r="C7708" s="1"/>
    </row>
    <row r="7709" spans="3:3" x14ac:dyDescent="0.25">
      <c r="C7709" s="1"/>
    </row>
    <row r="7710" spans="3:3" x14ac:dyDescent="0.25">
      <c r="C7710" s="1"/>
    </row>
    <row r="7711" spans="3:3" x14ac:dyDescent="0.25">
      <c r="C7711" s="1"/>
    </row>
    <row r="7712" spans="3:3" x14ac:dyDescent="0.25">
      <c r="C7712" s="1"/>
    </row>
    <row r="7713" spans="3:3" x14ac:dyDescent="0.25">
      <c r="C7713" s="1"/>
    </row>
    <row r="7714" spans="3:3" x14ac:dyDescent="0.25">
      <c r="C7714" s="1"/>
    </row>
    <row r="7715" spans="3:3" x14ac:dyDescent="0.25">
      <c r="C7715" s="1"/>
    </row>
    <row r="7716" spans="3:3" x14ac:dyDescent="0.25">
      <c r="C7716" s="1"/>
    </row>
    <row r="7717" spans="3:3" x14ac:dyDescent="0.25">
      <c r="C7717" s="1"/>
    </row>
    <row r="7718" spans="3:3" x14ac:dyDescent="0.25">
      <c r="C7718" s="1"/>
    </row>
    <row r="7719" spans="3:3" x14ac:dyDescent="0.25">
      <c r="C7719" s="1"/>
    </row>
    <row r="7720" spans="3:3" x14ac:dyDescent="0.25">
      <c r="C7720" s="1"/>
    </row>
    <row r="7721" spans="3:3" x14ac:dyDescent="0.25">
      <c r="C7721" s="1"/>
    </row>
    <row r="7722" spans="3:3" x14ac:dyDescent="0.25">
      <c r="C7722" s="1"/>
    </row>
    <row r="7723" spans="3:3" x14ac:dyDescent="0.25">
      <c r="C7723" s="2"/>
    </row>
    <row r="7724" spans="3:3" x14ac:dyDescent="0.25">
      <c r="C7724" s="1"/>
    </row>
    <row r="7725" spans="3:3" x14ac:dyDescent="0.25">
      <c r="C7725" s="1"/>
    </row>
    <row r="7726" spans="3:3" x14ac:dyDescent="0.25">
      <c r="C7726" s="1"/>
    </row>
    <row r="7727" spans="3:3" x14ac:dyDescent="0.25">
      <c r="C7727" s="1"/>
    </row>
    <row r="7728" spans="3:3" x14ac:dyDescent="0.25">
      <c r="C7728" s="1"/>
    </row>
    <row r="7729" spans="3:3" x14ac:dyDescent="0.25">
      <c r="C7729" s="1"/>
    </row>
    <row r="7730" spans="3:3" x14ac:dyDescent="0.25">
      <c r="C7730" s="1"/>
    </row>
    <row r="7731" spans="3:3" x14ac:dyDescent="0.25">
      <c r="C7731" s="1"/>
    </row>
    <row r="7732" spans="3:3" x14ac:dyDescent="0.25">
      <c r="C7732" s="1"/>
    </row>
    <row r="7733" spans="3:3" x14ac:dyDescent="0.25">
      <c r="C7733" s="1"/>
    </row>
    <row r="7734" spans="3:3" x14ac:dyDescent="0.25">
      <c r="C7734" s="1"/>
    </row>
    <row r="7735" spans="3:3" x14ac:dyDescent="0.25">
      <c r="C7735" s="1"/>
    </row>
    <row r="7736" spans="3:3" x14ac:dyDescent="0.25">
      <c r="C7736" s="1"/>
    </row>
    <row r="7737" spans="3:3" x14ac:dyDescent="0.25">
      <c r="C7737" s="1"/>
    </row>
    <row r="7738" spans="3:3" x14ac:dyDescent="0.25">
      <c r="C7738" s="1"/>
    </row>
    <row r="7739" spans="3:3" x14ac:dyDescent="0.25">
      <c r="C7739" s="1"/>
    </row>
    <row r="7740" spans="3:3" x14ac:dyDescent="0.25">
      <c r="C7740" s="1"/>
    </row>
    <row r="7741" spans="3:3" x14ac:dyDescent="0.25">
      <c r="C7741" s="1"/>
    </row>
    <row r="7742" spans="3:3" x14ac:dyDescent="0.25">
      <c r="C7742" s="1"/>
    </row>
    <row r="7743" spans="3:3" x14ac:dyDescent="0.25">
      <c r="C7743" s="1"/>
    </row>
    <row r="7744" spans="3:3" x14ac:dyDescent="0.25">
      <c r="C7744" s="1"/>
    </row>
    <row r="7745" spans="3:3" x14ac:dyDescent="0.25">
      <c r="C7745" s="1"/>
    </row>
    <row r="7746" spans="3:3" x14ac:dyDescent="0.25">
      <c r="C7746" s="1"/>
    </row>
    <row r="7747" spans="3:3" x14ac:dyDescent="0.25">
      <c r="C7747" s="1"/>
    </row>
    <row r="7748" spans="3:3" x14ac:dyDescent="0.25">
      <c r="C7748" s="1"/>
    </row>
    <row r="7749" spans="3:3" x14ac:dyDescent="0.25">
      <c r="C7749" s="1"/>
    </row>
    <row r="7750" spans="3:3" x14ac:dyDescent="0.25">
      <c r="C7750" s="1"/>
    </row>
    <row r="7751" spans="3:3" x14ac:dyDescent="0.25">
      <c r="C7751" s="1"/>
    </row>
    <row r="7752" spans="3:3" x14ac:dyDescent="0.25">
      <c r="C7752" s="1"/>
    </row>
    <row r="7753" spans="3:3" x14ac:dyDescent="0.25">
      <c r="C7753" s="1"/>
    </row>
    <row r="7754" spans="3:3" x14ac:dyDescent="0.25">
      <c r="C7754" s="1"/>
    </row>
    <row r="7755" spans="3:3" x14ac:dyDescent="0.25">
      <c r="C7755" s="1"/>
    </row>
    <row r="7756" spans="3:3" x14ac:dyDescent="0.25">
      <c r="C7756" s="1"/>
    </row>
    <row r="7757" spans="3:3" x14ac:dyDescent="0.25">
      <c r="C7757" s="1"/>
    </row>
    <row r="7758" spans="3:3" x14ac:dyDescent="0.25">
      <c r="C7758" s="1"/>
    </row>
    <row r="7759" spans="3:3" x14ac:dyDescent="0.25">
      <c r="C7759" s="1"/>
    </row>
    <row r="7760" spans="3:3" x14ac:dyDescent="0.25">
      <c r="C7760" s="1"/>
    </row>
    <row r="7761" spans="3:3" x14ac:dyDescent="0.25">
      <c r="C7761" s="1"/>
    </row>
    <row r="7762" spans="3:3" x14ac:dyDescent="0.25">
      <c r="C7762" s="1"/>
    </row>
    <row r="7763" spans="3:3" x14ac:dyDescent="0.25">
      <c r="C7763" s="1"/>
    </row>
    <row r="7764" spans="3:3" x14ac:dyDescent="0.25">
      <c r="C7764" s="1"/>
    </row>
    <row r="7765" spans="3:3" x14ac:dyDescent="0.25">
      <c r="C7765" s="1"/>
    </row>
    <row r="7766" spans="3:3" x14ac:dyDescent="0.25">
      <c r="C7766" s="1"/>
    </row>
    <row r="7767" spans="3:3" x14ac:dyDescent="0.25">
      <c r="C7767" s="1"/>
    </row>
    <row r="7768" spans="3:3" x14ac:dyDescent="0.25">
      <c r="C7768" s="1"/>
    </row>
    <row r="7769" spans="3:3" x14ac:dyDescent="0.25">
      <c r="C7769" s="1"/>
    </row>
    <row r="7770" spans="3:3" x14ac:dyDescent="0.25">
      <c r="C7770" s="1"/>
    </row>
    <row r="7771" spans="3:3" x14ac:dyDescent="0.25">
      <c r="C7771" s="1"/>
    </row>
    <row r="7772" spans="3:3" x14ac:dyDescent="0.25">
      <c r="C7772" s="1"/>
    </row>
    <row r="7773" spans="3:3" x14ac:dyDescent="0.25">
      <c r="C7773" s="1"/>
    </row>
    <row r="7774" spans="3:3" x14ac:dyDescent="0.25">
      <c r="C7774" s="1"/>
    </row>
    <row r="7775" spans="3:3" x14ac:dyDescent="0.25">
      <c r="C7775" s="1"/>
    </row>
    <row r="7776" spans="3:3" x14ac:dyDescent="0.25">
      <c r="C7776" s="1"/>
    </row>
    <row r="7777" spans="3:3" x14ac:dyDescent="0.25">
      <c r="C7777" s="1"/>
    </row>
    <row r="7778" spans="3:3" x14ac:dyDescent="0.25">
      <c r="C7778" s="1"/>
    </row>
    <row r="7779" spans="3:3" x14ac:dyDescent="0.25">
      <c r="C777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67"/>
  <sheetViews>
    <sheetView tabSelected="1"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T3" sqref="T3"/>
    </sheetView>
  </sheetViews>
  <sheetFormatPr defaultRowHeight="15" x14ac:dyDescent="0.25"/>
  <cols>
    <col min="1" max="1" width="5.5703125" style="29" bestFit="1" customWidth="1"/>
    <col min="2" max="2" width="15.140625" style="29" bestFit="1" customWidth="1"/>
    <col min="3" max="3" width="9.7109375" style="29" bestFit="1" customWidth="1"/>
    <col min="4" max="5" width="9.140625" style="29"/>
    <col min="6" max="6" width="21.7109375" style="29" bestFit="1" customWidth="1"/>
    <col min="7" max="7" width="12.7109375" style="29" bestFit="1" customWidth="1"/>
    <col min="8" max="8" width="9.140625" style="29"/>
    <col min="9" max="9" width="23.28515625" style="29" bestFit="1" customWidth="1"/>
    <col min="10" max="10" width="11" style="29" bestFit="1" customWidth="1"/>
    <col min="11" max="13" width="9.140625" style="29"/>
    <col min="14" max="14" width="10.5703125" style="29" bestFit="1" customWidth="1"/>
    <col min="15" max="15" width="11.140625" style="29" bestFit="1" customWidth="1"/>
    <col min="16" max="16384" width="9.140625" style="7"/>
  </cols>
  <sheetData>
    <row r="1" spans="1:15" ht="15.75" thickBot="1" x14ac:dyDescent="0.3">
      <c r="A1" s="5"/>
      <c r="B1" s="5"/>
      <c r="C1" s="5"/>
      <c r="D1" s="5"/>
      <c r="E1" s="5"/>
      <c r="F1" s="6"/>
      <c r="G1" s="6"/>
      <c r="H1" s="5"/>
      <c r="I1" s="5"/>
      <c r="J1" s="5"/>
      <c r="K1" s="5"/>
      <c r="L1" s="6"/>
      <c r="M1" s="6"/>
      <c r="N1" s="6"/>
      <c r="O1" s="6"/>
    </row>
    <row r="2" spans="1:15" ht="15.75" thickBot="1" x14ac:dyDescent="0.3">
      <c r="A2" s="5"/>
      <c r="B2" s="8" t="s">
        <v>15</v>
      </c>
      <c r="C2" s="9"/>
      <c r="D2" s="5"/>
      <c r="E2" s="5"/>
      <c r="F2" s="10" t="s">
        <v>19</v>
      </c>
      <c r="G2" s="11"/>
      <c r="H2" s="5"/>
      <c r="I2" s="5"/>
      <c r="J2" s="5"/>
      <c r="K2" s="5"/>
      <c r="L2" s="6"/>
      <c r="M2" s="12"/>
      <c r="N2" s="12"/>
      <c r="O2" s="12"/>
    </row>
    <row r="3" spans="1:15" ht="15.75" thickTop="1" x14ac:dyDescent="0.25">
      <c r="A3" s="5"/>
      <c r="B3" s="13" t="s">
        <v>16</v>
      </c>
      <c r="C3" s="14">
        <v>15</v>
      </c>
      <c r="D3" s="5"/>
      <c r="E3" s="5"/>
      <c r="F3" s="13" t="s">
        <v>20</v>
      </c>
      <c r="G3" s="15">
        <f>SUMIF(M13:M463, "SL", N13:N463)</f>
        <v>-630</v>
      </c>
      <c r="H3" s="5"/>
      <c r="I3" s="5"/>
      <c r="J3" s="5"/>
      <c r="K3" s="5"/>
      <c r="L3" s="6"/>
      <c r="M3" s="6"/>
      <c r="N3" s="6"/>
      <c r="O3" s="6"/>
    </row>
    <row r="4" spans="1:15" x14ac:dyDescent="0.25">
      <c r="A4" s="5"/>
      <c r="B4" s="16" t="s">
        <v>10</v>
      </c>
      <c r="C4" s="17">
        <v>-1.8</v>
      </c>
      <c r="D4" s="5"/>
      <c r="E4" s="5"/>
      <c r="F4" s="16" t="s">
        <v>21</v>
      </c>
      <c r="G4" s="19">
        <f ca="1">SUMIF(M13:M1358, "TP", N13:N463)</f>
        <v>1020</v>
      </c>
      <c r="H4" s="5"/>
      <c r="I4" s="5"/>
      <c r="J4" s="5"/>
      <c r="K4" s="5"/>
      <c r="L4" s="6"/>
      <c r="M4" s="6"/>
      <c r="N4" s="6"/>
      <c r="O4" s="6"/>
    </row>
    <row r="5" spans="1:15" x14ac:dyDescent="0.25">
      <c r="A5" s="5"/>
      <c r="B5" s="16" t="s">
        <v>11</v>
      </c>
      <c r="C5" s="17">
        <f>-C4</f>
        <v>1.8</v>
      </c>
      <c r="D5" s="5"/>
      <c r="E5" s="5"/>
      <c r="F5" s="16" t="s">
        <v>22</v>
      </c>
      <c r="G5" s="20">
        <f ca="1">G3+G4</f>
        <v>390</v>
      </c>
      <c r="H5" s="5"/>
      <c r="I5" s="5"/>
      <c r="J5" s="5"/>
      <c r="K5" s="5"/>
      <c r="L5" s="6"/>
      <c r="M5" s="6"/>
      <c r="N5" s="6"/>
      <c r="O5" s="6"/>
    </row>
    <row r="6" spans="1:15" x14ac:dyDescent="0.25">
      <c r="A6" s="5"/>
      <c r="B6" s="16" t="s">
        <v>1</v>
      </c>
      <c r="C6" s="17">
        <v>-30</v>
      </c>
      <c r="D6" s="21"/>
      <c r="E6" s="5"/>
      <c r="F6" s="16" t="s">
        <v>28</v>
      </c>
      <c r="G6" s="17">
        <f>COUNTIF(M13:M463, "SL")</f>
        <v>21</v>
      </c>
      <c r="H6" s="5"/>
      <c r="I6" s="5"/>
      <c r="J6" s="5"/>
      <c r="K6" s="5"/>
      <c r="L6" s="6"/>
      <c r="M6" s="6"/>
      <c r="N6" s="6"/>
      <c r="O6" s="6"/>
    </row>
    <row r="7" spans="1:15" x14ac:dyDescent="0.25">
      <c r="A7" s="5"/>
      <c r="B7" s="16" t="s">
        <v>2</v>
      </c>
      <c r="C7" s="17">
        <v>60</v>
      </c>
      <c r="D7" s="21"/>
      <c r="E7" s="5"/>
      <c r="F7" s="16" t="s">
        <v>27</v>
      </c>
      <c r="G7" s="17">
        <f>COUNTIF(M13:M463, "TP")</f>
        <v>17</v>
      </c>
      <c r="H7" s="5"/>
      <c r="I7" s="5"/>
      <c r="J7" s="5"/>
      <c r="K7" s="5"/>
      <c r="L7" s="6"/>
      <c r="M7" s="6"/>
      <c r="N7" s="6"/>
      <c r="O7" s="6"/>
    </row>
    <row r="8" spans="1:15" ht="15.75" thickBot="1" x14ac:dyDescent="0.3">
      <c r="A8" s="5"/>
      <c r="B8" s="16" t="s">
        <v>17</v>
      </c>
      <c r="C8" s="17">
        <v>0.1</v>
      </c>
      <c r="D8" s="21"/>
      <c r="E8" s="5"/>
      <c r="F8" s="18" t="s">
        <v>23</v>
      </c>
      <c r="G8" s="23">
        <f ca="1">G5/500/15</f>
        <v>5.2000000000000005E-2</v>
      </c>
      <c r="H8" s="5"/>
      <c r="I8" s="5"/>
      <c r="J8" s="5"/>
      <c r="K8" s="5"/>
      <c r="L8" s="6"/>
      <c r="M8" s="6"/>
      <c r="N8" s="6"/>
      <c r="O8" s="6"/>
    </row>
    <row r="9" spans="1:15" ht="15.75" thickBot="1" x14ac:dyDescent="0.3">
      <c r="A9" s="5"/>
      <c r="B9" s="18" t="s">
        <v>18</v>
      </c>
      <c r="C9" s="22">
        <v>2</v>
      </c>
      <c r="D9" s="21"/>
      <c r="E9" s="5"/>
      <c r="F9" s="5"/>
      <c r="G9" s="5"/>
      <c r="H9" s="5"/>
      <c r="I9" s="5"/>
      <c r="J9" s="5"/>
      <c r="K9" s="5"/>
      <c r="L9" s="6"/>
      <c r="M9" s="6"/>
      <c r="N9" s="6"/>
      <c r="O9" s="6"/>
    </row>
    <row r="10" spans="1:15" x14ac:dyDescent="0.25">
      <c r="A10" s="5"/>
      <c r="B10" s="6"/>
      <c r="C10" s="6"/>
      <c r="D10" s="5"/>
      <c r="E10" s="5"/>
      <c r="F10" s="5"/>
      <c r="G10" s="5"/>
      <c r="H10" s="5"/>
      <c r="I10" s="5"/>
      <c r="J10" s="5"/>
      <c r="K10" s="5"/>
      <c r="L10" s="6"/>
      <c r="M10" s="6"/>
      <c r="N10" s="6"/>
      <c r="O10" s="6"/>
    </row>
    <row r="11" spans="1:1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5"/>
      <c r="L11" s="6"/>
      <c r="M11" s="6"/>
      <c r="N11" s="6"/>
      <c r="O11" s="6"/>
    </row>
    <row r="12" spans="1:15" x14ac:dyDescent="0.25">
      <c r="A12" s="25" t="s">
        <v>6</v>
      </c>
      <c r="B12" s="25" t="s">
        <v>7</v>
      </c>
      <c r="C12" s="25" t="s">
        <v>4</v>
      </c>
      <c r="D12" s="25" t="s">
        <v>3</v>
      </c>
      <c r="E12" s="25" t="s">
        <v>8</v>
      </c>
      <c r="F12" s="25" t="str">
        <f>C3&amp;" Média Movel"</f>
        <v>15 Média Movel</v>
      </c>
      <c r="G12" s="25" t="s">
        <v>25</v>
      </c>
      <c r="H12" s="25" t="s">
        <v>26</v>
      </c>
      <c r="I12" s="25" t="s">
        <v>9</v>
      </c>
      <c r="J12" s="25" t="s">
        <v>10</v>
      </c>
      <c r="K12" s="25" t="s">
        <v>11</v>
      </c>
      <c r="L12" s="25" t="s">
        <v>24</v>
      </c>
      <c r="M12" s="25" t="s">
        <v>12</v>
      </c>
      <c r="N12" s="25" t="s">
        <v>13</v>
      </c>
      <c r="O12" s="25" t="s">
        <v>14</v>
      </c>
    </row>
    <row r="13" spans="1:15" x14ac:dyDescent="0.25">
      <c r="A13" s="26">
        <v>1</v>
      </c>
      <c r="B13" s="27">
        <v>42736</v>
      </c>
      <c r="C13" s="26">
        <f>VLOOKUP(B14, 'BTC e ETH'!$A$2:$B$6967, 2, TRUE)</f>
        <v>1019.3</v>
      </c>
      <c r="D13" s="26">
        <f>VLOOKUP(B14, 'BTC e ETH'!$C$2:$D$6967, 2, TRUE)</f>
        <v>8.3699999999999992</v>
      </c>
      <c r="E13" s="26">
        <f>LN(C13/D13)</f>
        <v>4.8022175116729828</v>
      </c>
      <c r="F13" s="26" t="str">
        <f>IF(A13&gt;$C$3, AVERAGE(INDEX($E$13:$E$1358, A13-$C$3):E12), "")</f>
        <v/>
      </c>
      <c r="G13" s="26" t="str">
        <f>IF(A13&gt;$C$3, STDEV(INDEX($E$13:$E$1358, A13-$C$3):E12), "")</f>
        <v/>
      </c>
      <c r="H13" s="26" t="str">
        <f>IF(F13="","",(E13-F13)/G13)</f>
        <v/>
      </c>
      <c r="I13" s="26" t="str">
        <f>IF(H13="", "", IF(H13&lt;$C$4, "Buy", IF(H13&gt;$C$5, "Sell", "")))</f>
        <v/>
      </c>
      <c r="J13" s="26" t="str">
        <f t="shared" ref="J13:J76" si="0">IF(M13=M12, J12, IF(OR(M13="TP", M13="SL"), "", IF(I13="Buy", D13, IF(I13="Sell", C13, ""))))</f>
        <v/>
      </c>
      <c r="K13" s="26" t="str">
        <f t="shared" ref="K13:K76" si="1">IF(M13=M12, K12, IF(OR(M13="TP", M13="SL"), "",IF(I13="Buy", C13, IF(I13="Sell", D13, ""))))</f>
        <v/>
      </c>
      <c r="L13" s="26" t="str">
        <f>IF(M12="Buy", (K12-C13)*$C$8+(D13-J12)*$C$9, IF(M12="Sell", (K12-D13)*$C$9+(C13-J12)*$C$8, ""))</f>
        <v/>
      </c>
      <c r="M13" s="28" t="str">
        <f>IF(OR(M12="", M12="SL", M12="TP"), I13, IF(L13="", "", IF(L13&lt;$C$6, "SL", IF(L13&gt;$C$7, "TP", M12))))</f>
        <v/>
      </c>
      <c r="N13" s="26">
        <f>IF(IF(OR(M13="TP",M13="SL"),L13,0)&lt;=$C$6,$C$6,IF(IF(OR(M13="TP",M13="SL"),L13,0)&gt;$C$7,$C$7,IF(OR(M13="TP",M13="SL"),L13,0)))</f>
        <v>0</v>
      </c>
      <c r="O13" s="26">
        <v>0</v>
      </c>
    </row>
    <row r="14" spans="1:15" x14ac:dyDescent="0.25">
      <c r="A14" s="26">
        <v>2</v>
      </c>
      <c r="B14" s="27">
        <v>42737</v>
      </c>
      <c r="C14" s="26">
        <f>VLOOKUP(B15, 'BTC e ETH'!$A$2:$B$6967, 2, TRUE)</f>
        <v>1037.5</v>
      </c>
      <c r="D14" s="26">
        <f>VLOOKUP(B15, 'BTC e ETH'!$C$2:$D$6967, 2, TRUE)</f>
        <v>9.74</v>
      </c>
      <c r="E14" s="26">
        <f t="shared" ref="E14:E77" si="2">LN(C14/D14)</f>
        <v>4.6683281344504097</v>
      </c>
      <c r="F14" s="26" t="str">
        <f>IF(A14&gt;$C$3, AVERAGE(INDEX($E$13:$E$1358, A14-$C$3):E13), "")</f>
        <v/>
      </c>
      <c r="G14" s="26" t="str">
        <f>IF(A14&gt;$C$3, STDEV(INDEX($E$13:$E$1358, A14-$C$3):E13), "")</f>
        <v/>
      </c>
      <c r="H14" s="26" t="str">
        <f t="shared" ref="H14:H77" si="3">IF(F14="","",(E14-F14)/G14)</f>
        <v/>
      </c>
      <c r="I14" s="26" t="str">
        <f t="shared" ref="I14:I77" si="4">IF(H14="", "", IF(H14&lt;$C$4, "Buy", IF(H14&gt;$C$5, "Sell", "")))</f>
        <v/>
      </c>
      <c r="J14" s="26" t="str">
        <f t="shared" si="0"/>
        <v/>
      </c>
      <c r="K14" s="26" t="str">
        <f t="shared" si="1"/>
        <v/>
      </c>
      <c r="L14" s="26" t="str">
        <f t="shared" ref="L14:L77" si="5">IF(M13="Buy", (K13-C14)*$C$8+(D14-J13)*$C$9, IF(M13="Sell", (K13-D14)*$C$9+(C14-J13)*$C$8, ""))</f>
        <v/>
      </c>
      <c r="M14" s="28" t="str">
        <f>IF(OR(M13="", M13="SL", M13="TP"), I14, IF(L14="", "", IF(L14&lt;$C$6, "SL", IF(L14&gt;$C$7, "TP", M13))))</f>
        <v/>
      </c>
      <c r="N14" s="26">
        <f t="shared" ref="N14:N77" si="6">IF(IF(OR(M14="TP",M14="SL"),L14,0)&lt;=$C$6,$C$6,IF(IF(OR(M14="TP",M14="SL"),L14,0)&gt;$C$7,$C$7,IF(OR(M14="TP",M14="SL"),L14,0)))</f>
        <v>0</v>
      </c>
      <c r="O14" s="26">
        <f>N14+O13</f>
        <v>0</v>
      </c>
    </row>
    <row r="15" spans="1:15" x14ac:dyDescent="0.25">
      <c r="A15" s="26">
        <v>3</v>
      </c>
      <c r="B15" s="27">
        <v>42738</v>
      </c>
      <c r="C15" s="26">
        <f>VLOOKUP(B16, 'BTC e ETH'!$A$2:$B$6967, 2, TRUE)</f>
        <v>1139.5999999999999</v>
      </c>
      <c r="D15" s="26">
        <f>VLOOKUP(B16, 'BTC e ETH'!$C$2:$D$6967, 2, TRUE)</f>
        <v>11</v>
      </c>
      <c r="E15" s="26">
        <f t="shared" si="2"/>
        <v>4.6405373298253823</v>
      </c>
      <c r="F15" s="26" t="str">
        <f>IF(A15&gt;$C$3, AVERAGE(INDEX($E$13:$E$1358, A15-$C$3):E14), "")</f>
        <v/>
      </c>
      <c r="G15" s="26" t="str">
        <f>IF(A15&gt;$C$3, STDEV(INDEX($E$13:$E$1358, A15-$C$3):E14), "")</f>
        <v/>
      </c>
      <c r="H15" s="26" t="str">
        <f t="shared" si="3"/>
        <v/>
      </c>
      <c r="I15" s="26" t="str">
        <f t="shared" si="4"/>
        <v/>
      </c>
      <c r="J15" s="26" t="str">
        <f t="shared" si="0"/>
        <v/>
      </c>
      <c r="K15" s="26" t="str">
        <f t="shared" si="1"/>
        <v/>
      </c>
      <c r="L15" s="26" t="str">
        <f t="shared" si="5"/>
        <v/>
      </c>
      <c r="M15" s="28" t="str">
        <f t="shared" ref="M15:M78" si="7">IF(OR(M14="", M14="SL", M14="TP"), I15, IF(L15="", "", IF(L15&lt;$C$6, "SL", IF(L15&gt;$C$7, "TP", M14))))</f>
        <v/>
      </c>
      <c r="N15" s="26">
        <f t="shared" si="6"/>
        <v>0</v>
      </c>
      <c r="O15" s="26">
        <f t="shared" ref="O15:O78" si="8">N15+O14</f>
        <v>0</v>
      </c>
    </row>
    <row r="16" spans="1:15" x14ac:dyDescent="0.25">
      <c r="A16" s="26">
        <v>4</v>
      </c>
      <c r="B16" s="27">
        <v>42739</v>
      </c>
      <c r="C16" s="26">
        <f>VLOOKUP(B17, 'BTC e ETH'!$A$2:$B$6967, 2, TRUE)</f>
        <v>1003.2</v>
      </c>
      <c r="D16" s="26">
        <f>VLOOKUP(B17, 'BTC e ETH'!$C$2:$D$6967, 2, TRUE)</f>
        <v>10.15</v>
      </c>
      <c r="E16" s="26">
        <f t="shared" si="2"/>
        <v>4.5934764643908599</v>
      </c>
      <c r="F16" s="26" t="str">
        <f>IF(A16&gt;$C$3, AVERAGE(INDEX($E$13:$E$1358, A16-$C$3):E15), "")</f>
        <v/>
      </c>
      <c r="G16" s="26" t="str">
        <f>IF(A16&gt;$C$3, STDEV(INDEX($E$13:$E$1358, A16-$C$3):E15), "")</f>
        <v/>
      </c>
      <c r="H16" s="26" t="str">
        <f t="shared" si="3"/>
        <v/>
      </c>
      <c r="I16" s="26" t="str">
        <f t="shared" si="4"/>
        <v/>
      </c>
      <c r="J16" s="26" t="str">
        <f t="shared" si="0"/>
        <v/>
      </c>
      <c r="K16" s="26" t="str">
        <f t="shared" si="1"/>
        <v/>
      </c>
      <c r="L16" s="26" t="str">
        <f t="shared" si="5"/>
        <v/>
      </c>
      <c r="M16" s="28" t="str">
        <f t="shared" si="7"/>
        <v/>
      </c>
      <c r="N16" s="26">
        <f t="shared" si="6"/>
        <v>0</v>
      </c>
      <c r="O16" s="26">
        <f t="shared" si="8"/>
        <v>0</v>
      </c>
    </row>
    <row r="17" spans="1:15" x14ac:dyDescent="0.25">
      <c r="A17" s="26">
        <v>5</v>
      </c>
      <c r="B17" s="27">
        <v>42740</v>
      </c>
      <c r="C17" s="26">
        <f>VLOOKUP(B18, 'BTC e ETH'!$A$2:$B$6967, 2, TRUE)</f>
        <v>898</v>
      </c>
      <c r="D17" s="26">
        <f>VLOOKUP(B18, 'BTC e ETH'!$C$2:$D$6967, 2, TRUE)</f>
        <v>10.08</v>
      </c>
      <c r="E17" s="26">
        <f t="shared" si="2"/>
        <v>4.4896168056589767</v>
      </c>
      <c r="F17" s="26" t="str">
        <f>IF(A17&gt;$C$3, AVERAGE(INDEX($E$13:$E$1358, A17-$C$3):E16), "")</f>
        <v/>
      </c>
      <c r="G17" s="26" t="str">
        <f>IF(A17&gt;$C$3, STDEV(INDEX($E$13:$E$1358, A17-$C$3):E16), "")</f>
        <v/>
      </c>
      <c r="H17" s="26" t="str">
        <f t="shared" si="3"/>
        <v/>
      </c>
      <c r="I17" s="26" t="str">
        <f t="shared" si="4"/>
        <v/>
      </c>
      <c r="J17" s="26" t="str">
        <f t="shared" si="0"/>
        <v/>
      </c>
      <c r="K17" s="26" t="str">
        <f t="shared" si="1"/>
        <v/>
      </c>
      <c r="L17" s="26" t="str">
        <f t="shared" si="5"/>
        <v/>
      </c>
      <c r="M17" s="28" t="str">
        <f t="shared" si="7"/>
        <v/>
      </c>
      <c r="N17" s="26">
        <f t="shared" si="6"/>
        <v>0</v>
      </c>
      <c r="O17" s="26">
        <f t="shared" si="8"/>
        <v>0</v>
      </c>
    </row>
    <row r="18" spans="1:15" x14ac:dyDescent="0.25">
      <c r="A18" s="26">
        <v>6</v>
      </c>
      <c r="B18" s="27">
        <v>42741</v>
      </c>
      <c r="C18" s="26">
        <f>VLOOKUP(B19, 'BTC e ETH'!$A$2:$B$6967, 2, TRUE)</f>
        <v>908.8</v>
      </c>
      <c r="D18" s="26">
        <f>VLOOKUP(B19, 'BTC e ETH'!$C$2:$D$6967, 2, TRUE)</f>
        <v>9.84</v>
      </c>
      <c r="E18" s="26">
        <f t="shared" si="2"/>
        <v>4.525669336902725</v>
      </c>
      <c r="F18" s="26" t="str">
        <f>IF(A18&gt;$C$3, AVERAGE(INDEX($E$13:$E$1358, A18-$C$3):E17), "")</f>
        <v/>
      </c>
      <c r="G18" s="26" t="str">
        <f>IF(A18&gt;$C$3, STDEV(INDEX($E$13:$E$1358, A18-$C$3):E17), "")</f>
        <v/>
      </c>
      <c r="H18" s="26" t="str">
        <f t="shared" si="3"/>
        <v/>
      </c>
      <c r="I18" s="26" t="str">
        <f t="shared" si="4"/>
        <v/>
      </c>
      <c r="J18" s="26" t="str">
        <f t="shared" si="0"/>
        <v/>
      </c>
      <c r="K18" s="26" t="str">
        <f t="shared" si="1"/>
        <v/>
      </c>
      <c r="L18" s="26" t="str">
        <f t="shared" si="5"/>
        <v/>
      </c>
      <c r="M18" s="28" t="str">
        <f t="shared" si="7"/>
        <v/>
      </c>
      <c r="N18" s="26">
        <f t="shared" si="6"/>
        <v>0</v>
      </c>
      <c r="O18" s="26">
        <f t="shared" si="8"/>
        <v>0</v>
      </c>
    </row>
    <row r="19" spans="1:15" x14ac:dyDescent="0.25">
      <c r="A19" s="26">
        <v>7</v>
      </c>
      <c r="B19" s="27">
        <v>42742</v>
      </c>
      <c r="C19" s="26">
        <f>VLOOKUP(B20, 'BTC e ETH'!$A$2:$B$6967, 2, TRUE)</f>
        <v>915.9</v>
      </c>
      <c r="D19" s="26">
        <f>VLOOKUP(B20, 'BTC e ETH'!$C$2:$D$6967, 2, TRUE)</f>
        <v>10.28</v>
      </c>
      <c r="E19" s="26">
        <f t="shared" si="2"/>
        <v>4.4897069283819224</v>
      </c>
      <c r="F19" s="26" t="str">
        <f>IF(A19&gt;$C$3, AVERAGE(INDEX($E$13:$E$1358, A19-$C$3):E18), "")</f>
        <v/>
      </c>
      <c r="G19" s="26" t="str">
        <f>IF(A19&gt;$C$3, STDEV(INDEX($E$13:$E$1358, A19-$C$3):E18), "")</f>
        <v/>
      </c>
      <c r="H19" s="26" t="str">
        <f t="shared" si="3"/>
        <v/>
      </c>
      <c r="I19" s="26" t="str">
        <f t="shared" si="4"/>
        <v/>
      </c>
      <c r="J19" s="26" t="str">
        <f t="shared" si="0"/>
        <v/>
      </c>
      <c r="K19" s="26" t="str">
        <f t="shared" si="1"/>
        <v/>
      </c>
      <c r="L19" s="26" t="str">
        <f t="shared" si="5"/>
        <v/>
      </c>
      <c r="M19" s="28" t="str">
        <f t="shared" si="7"/>
        <v/>
      </c>
      <c r="N19" s="26">
        <f t="shared" si="6"/>
        <v>0</v>
      </c>
      <c r="O19" s="26">
        <f t="shared" si="8"/>
        <v>0</v>
      </c>
    </row>
    <row r="20" spans="1:15" x14ac:dyDescent="0.25">
      <c r="A20" s="26">
        <v>8</v>
      </c>
      <c r="B20" s="27">
        <v>42743</v>
      </c>
      <c r="C20" s="26">
        <f>VLOOKUP(B21, 'BTC e ETH'!$A$2:$B$6967, 2, TRUE)</f>
        <v>903</v>
      </c>
      <c r="D20" s="26">
        <f>VLOOKUP(B21, 'BTC e ETH'!$C$2:$D$6967, 2, TRUE)</f>
        <v>10.26</v>
      </c>
      <c r="E20" s="26">
        <f t="shared" si="2"/>
        <v>4.4774697136743615</v>
      </c>
      <c r="F20" s="26" t="str">
        <f>IF(A20&gt;$C$3, AVERAGE(INDEX($E$13:$E$1358, A20-$C$3):E19), "")</f>
        <v/>
      </c>
      <c r="G20" s="26" t="str">
        <f>IF(A20&gt;$C$3, STDEV(INDEX($E$13:$E$1358, A20-$C$3):E19), "")</f>
        <v/>
      </c>
      <c r="H20" s="26" t="str">
        <f t="shared" si="3"/>
        <v/>
      </c>
      <c r="I20" s="26" t="str">
        <f t="shared" si="4"/>
        <v/>
      </c>
      <c r="J20" s="26" t="str">
        <f t="shared" si="0"/>
        <v/>
      </c>
      <c r="K20" s="26" t="str">
        <f t="shared" si="1"/>
        <v/>
      </c>
      <c r="L20" s="26" t="str">
        <f t="shared" si="5"/>
        <v/>
      </c>
      <c r="M20" s="28" t="str">
        <f t="shared" si="7"/>
        <v/>
      </c>
      <c r="N20" s="26">
        <f t="shared" si="6"/>
        <v>0</v>
      </c>
      <c r="O20" s="26">
        <f t="shared" si="8"/>
        <v>0</v>
      </c>
    </row>
    <row r="21" spans="1:15" x14ac:dyDescent="0.25">
      <c r="A21" s="26">
        <v>9</v>
      </c>
      <c r="B21" s="27">
        <v>42744</v>
      </c>
      <c r="C21" s="26">
        <f>VLOOKUP(B22, 'BTC e ETH'!$A$2:$B$6967, 2, TRUE)</f>
        <v>905.8</v>
      </c>
      <c r="D21" s="26">
        <f>VLOOKUP(B22, 'BTC e ETH'!$C$2:$D$6967, 2, TRUE)</f>
        <v>10.61</v>
      </c>
      <c r="E21" s="26">
        <f t="shared" si="2"/>
        <v>4.4470215784962219</v>
      </c>
      <c r="F21" s="26" t="str">
        <f>IF(A21&gt;$C$3, AVERAGE(INDEX($E$13:$E$1358, A21-$C$3):E20), "")</f>
        <v/>
      </c>
      <c r="G21" s="26" t="str">
        <f>IF(A21&gt;$C$3, STDEV(INDEX($E$13:$E$1358, A21-$C$3):E20), "")</f>
        <v/>
      </c>
      <c r="H21" s="26" t="str">
        <f t="shared" si="3"/>
        <v/>
      </c>
      <c r="I21" s="26" t="str">
        <f t="shared" si="4"/>
        <v/>
      </c>
      <c r="J21" s="26" t="str">
        <f t="shared" si="0"/>
        <v/>
      </c>
      <c r="K21" s="26" t="str">
        <f t="shared" si="1"/>
        <v/>
      </c>
      <c r="L21" s="26" t="str">
        <f t="shared" si="5"/>
        <v/>
      </c>
      <c r="M21" s="28" t="str">
        <f t="shared" si="7"/>
        <v/>
      </c>
      <c r="N21" s="26">
        <f t="shared" si="6"/>
        <v>0</v>
      </c>
      <c r="O21" s="26">
        <f t="shared" si="8"/>
        <v>0</v>
      </c>
    </row>
    <row r="22" spans="1:15" x14ac:dyDescent="0.25">
      <c r="A22" s="26">
        <v>10</v>
      </c>
      <c r="B22" s="27">
        <v>42745</v>
      </c>
      <c r="C22" s="26">
        <f>VLOOKUP(B23, 'BTC e ETH'!$A$2:$B$6967, 2, TRUE)</f>
        <v>778.6</v>
      </c>
      <c r="D22" s="26">
        <f>VLOOKUP(B23, 'BTC e ETH'!$C$2:$D$6967, 2, TRUE)</f>
        <v>9.7899999999999991</v>
      </c>
      <c r="E22" s="26">
        <f t="shared" si="2"/>
        <v>4.3761359786339362</v>
      </c>
      <c r="F22" s="26" t="str">
        <f>IF(A22&gt;$C$3, AVERAGE(INDEX($E$13:$E$1358, A22-$C$3):E21), "")</f>
        <v/>
      </c>
      <c r="G22" s="26" t="str">
        <f>IF(A22&gt;$C$3, STDEV(INDEX($E$13:$E$1358, A22-$C$3):E21), "")</f>
        <v/>
      </c>
      <c r="H22" s="26" t="str">
        <f t="shared" si="3"/>
        <v/>
      </c>
      <c r="I22" s="26" t="str">
        <f t="shared" si="4"/>
        <v/>
      </c>
      <c r="J22" s="26" t="str">
        <f t="shared" si="0"/>
        <v/>
      </c>
      <c r="K22" s="26" t="str">
        <f t="shared" si="1"/>
        <v/>
      </c>
      <c r="L22" s="26" t="str">
        <f t="shared" si="5"/>
        <v/>
      </c>
      <c r="M22" s="28" t="str">
        <f t="shared" si="7"/>
        <v/>
      </c>
      <c r="N22" s="26">
        <f t="shared" si="6"/>
        <v>0</v>
      </c>
      <c r="O22" s="26">
        <f t="shared" si="8"/>
        <v>0</v>
      </c>
    </row>
    <row r="23" spans="1:15" x14ac:dyDescent="0.25">
      <c r="A23" s="26">
        <v>11</v>
      </c>
      <c r="B23" s="27">
        <v>42746</v>
      </c>
      <c r="C23" s="26">
        <f>VLOOKUP(B24, 'BTC e ETH'!$A$2:$B$6967, 2, TRUE)</f>
        <v>804.6</v>
      </c>
      <c r="D23" s="26">
        <f>VLOOKUP(B24, 'BTC e ETH'!$C$2:$D$6967, 2, TRUE)</f>
        <v>9.83</v>
      </c>
      <c r="E23" s="26">
        <f t="shared" si="2"/>
        <v>4.4049063253566123</v>
      </c>
      <c r="F23" s="26" t="str">
        <f>IF(A23&gt;$C$3, AVERAGE(INDEX($E$13:$E$1358, A23-$C$3):E22), "")</f>
        <v/>
      </c>
      <c r="G23" s="26" t="str">
        <f>IF(A23&gt;$C$3, STDEV(INDEX($E$13:$E$1358, A23-$C$3):E22), "")</f>
        <v/>
      </c>
      <c r="H23" s="26" t="str">
        <f t="shared" si="3"/>
        <v/>
      </c>
      <c r="I23" s="26" t="str">
        <f t="shared" si="4"/>
        <v/>
      </c>
      <c r="J23" s="26" t="str">
        <f t="shared" si="0"/>
        <v/>
      </c>
      <c r="K23" s="26" t="str">
        <f t="shared" si="1"/>
        <v/>
      </c>
      <c r="L23" s="26" t="str">
        <f t="shared" si="5"/>
        <v/>
      </c>
      <c r="M23" s="28" t="str">
        <f t="shared" si="7"/>
        <v/>
      </c>
      <c r="N23" s="26">
        <f t="shared" si="6"/>
        <v>0</v>
      </c>
      <c r="O23" s="26">
        <f t="shared" si="8"/>
        <v>0</v>
      </c>
    </row>
    <row r="24" spans="1:15" x14ac:dyDescent="0.25">
      <c r="A24" s="26">
        <v>12</v>
      </c>
      <c r="B24" s="27">
        <v>42747</v>
      </c>
      <c r="C24" s="26">
        <f>VLOOKUP(B25, 'BTC e ETH'!$A$2:$B$6967, 2, TRUE)</f>
        <v>828.1</v>
      </c>
      <c r="D24" s="26">
        <f>VLOOKUP(B25, 'BTC e ETH'!$C$2:$D$6967, 2, TRUE)</f>
        <v>9.67</v>
      </c>
      <c r="E24" s="26">
        <f t="shared" si="2"/>
        <v>4.4501056105744512</v>
      </c>
      <c r="F24" s="26" t="str">
        <f>IF(A24&gt;$C$3, AVERAGE(INDEX($E$13:$E$1358, A24-$C$3):E23), "")</f>
        <v/>
      </c>
      <c r="G24" s="26" t="str">
        <f>IF(A24&gt;$C$3, STDEV(INDEX($E$13:$E$1358, A24-$C$3):E23), "")</f>
        <v/>
      </c>
      <c r="H24" s="26" t="str">
        <f t="shared" si="3"/>
        <v/>
      </c>
      <c r="I24" s="26" t="str">
        <f t="shared" si="4"/>
        <v/>
      </c>
      <c r="J24" s="26" t="str">
        <f t="shared" si="0"/>
        <v/>
      </c>
      <c r="K24" s="26" t="str">
        <f t="shared" si="1"/>
        <v/>
      </c>
      <c r="L24" s="26" t="str">
        <f t="shared" si="5"/>
        <v/>
      </c>
      <c r="M24" s="28" t="str">
        <f t="shared" si="7"/>
        <v/>
      </c>
      <c r="N24" s="26">
        <f t="shared" si="6"/>
        <v>0</v>
      </c>
      <c r="O24" s="26">
        <f t="shared" si="8"/>
        <v>0</v>
      </c>
    </row>
    <row r="25" spans="1:15" x14ac:dyDescent="0.25">
      <c r="A25" s="26">
        <v>13</v>
      </c>
      <c r="B25" s="27">
        <v>42748</v>
      </c>
      <c r="C25" s="26">
        <f>VLOOKUP(B26, 'BTC e ETH'!$A$2:$B$6967, 2, TRUE)</f>
        <v>815.3</v>
      </c>
      <c r="D25" s="26">
        <f>VLOOKUP(B26, 'BTC e ETH'!$C$2:$D$6967, 2, TRUE)</f>
        <v>9.67</v>
      </c>
      <c r="E25" s="26">
        <f t="shared" si="2"/>
        <v>4.4345278342036618</v>
      </c>
      <c r="F25" s="26" t="str">
        <f>IF(A25&gt;$C$3, AVERAGE(INDEX($E$13:$E$1358, A25-$C$3):E24), "")</f>
        <v/>
      </c>
      <c r="G25" s="26" t="str">
        <f>IF(A25&gt;$C$3, STDEV(INDEX($E$13:$E$1358, A25-$C$3):E24), "")</f>
        <v/>
      </c>
      <c r="H25" s="26" t="str">
        <f t="shared" si="3"/>
        <v/>
      </c>
      <c r="I25" s="26" t="str">
        <f t="shared" si="4"/>
        <v/>
      </c>
      <c r="J25" s="26" t="str">
        <f t="shared" si="0"/>
        <v/>
      </c>
      <c r="K25" s="26" t="str">
        <f t="shared" si="1"/>
        <v/>
      </c>
      <c r="L25" s="26" t="str">
        <f t="shared" si="5"/>
        <v/>
      </c>
      <c r="M25" s="28" t="str">
        <f t="shared" si="7"/>
        <v/>
      </c>
      <c r="N25" s="26">
        <f t="shared" si="6"/>
        <v>0</v>
      </c>
      <c r="O25" s="26">
        <f t="shared" si="8"/>
        <v>0</v>
      </c>
    </row>
    <row r="26" spans="1:15" x14ac:dyDescent="0.25">
      <c r="A26" s="26">
        <v>14</v>
      </c>
      <c r="B26" s="27">
        <v>42749</v>
      </c>
      <c r="C26" s="26">
        <f>VLOOKUP(B27, 'BTC e ETH'!$A$2:$B$6967, 2, TRUE)</f>
        <v>820.7</v>
      </c>
      <c r="D26" s="26">
        <f>VLOOKUP(B27, 'BTC e ETH'!$C$2:$D$6967, 2, TRUE)</f>
        <v>9.81</v>
      </c>
      <c r="E26" s="26">
        <f t="shared" si="2"/>
        <v>4.4267553610583938</v>
      </c>
      <c r="F26" s="26" t="str">
        <f>IF(A26&gt;$C$3, AVERAGE(INDEX($E$13:$E$1358, A26-$C$3):E25), "")</f>
        <v/>
      </c>
      <c r="G26" s="26" t="str">
        <f>IF(A26&gt;$C$3, STDEV(INDEX($E$13:$E$1358, A26-$C$3):E25), "")</f>
        <v/>
      </c>
      <c r="H26" s="26" t="str">
        <f t="shared" si="3"/>
        <v/>
      </c>
      <c r="I26" s="26" t="str">
        <f t="shared" si="4"/>
        <v/>
      </c>
      <c r="J26" s="26" t="str">
        <f t="shared" si="0"/>
        <v/>
      </c>
      <c r="K26" s="26" t="str">
        <f t="shared" si="1"/>
        <v/>
      </c>
      <c r="L26" s="26" t="str">
        <f t="shared" si="5"/>
        <v/>
      </c>
      <c r="M26" s="28" t="str">
        <f t="shared" si="7"/>
        <v/>
      </c>
      <c r="N26" s="26">
        <f t="shared" si="6"/>
        <v>0</v>
      </c>
      <c r="O26" s="26">
        <f t="shared" si="8"/>
        <v>0</v>
      </c>
    </row>
    <row r="27" spans="1:15" x14ac:dyDescent="0.25">
      <c r="A27" s="26">
        <v>15</v>
      </c>
      <c r="B27" s="27">
        <v>42750</v>
      </c>
      <c r="C27" s="26">
        <f>VLOOKUP(B28, 'BTC e ETH'!$A$2:$B$6967, 2, TRUE)</f>
        <v>830.1</v>
      </c>
      <c r="D27" s="26">
        <f>VLOOKUP(B28, 'BTC e ETH'!$C$2:$D$6967, 2, TRUE)</f>
        <v>9.61</v>
      </c>
      <c r="E27" s="26">
        <f t="shared" si="2"/>
        <v>4.458741952478789</v>
      </c>
      <c r="F27" s="26" t="str">
        <f>IF(A27&gt;$C$3, AVERAGE(INDEX($E$13:$E$1358, A27-$C$3):E26), "")</f>
        <v/>
      </c>
      <c r="G27" s="26" t="str">
        <f>IF(A27&gt;$C$3, STDEV(INDEX($E$13:$E$1358, A27-$C$3):E26), "")</f>
        <v/>
      </c>
      <c r="H27" s="26" t="str">
        <f t="shared" si="3"/>
        <v/>
      </c>
      <c r="I27" s="26" t="str">
        <f t="shared" si="4"/>
        <v/>
      </c>
      <c r="J27" s="26" t="str">
        <f t="shared" si="0"/>
        <v/>
      </c>
      <c r="K27" s="26" t="str">
        <f t="shared" si="1"/>
        <v/>
      </c>
      <c r="L27" s="26" t="str">
        <f t="shared" si="5"/>
        <v/>
      </c>
      <c r="M27" s="28" t="str">
        <f t="shared" si="7"/>
        <v/>
      </c>
      <c r="N27" s="26">
        <f t="shared" si="6"/>
        <v>0</v>
      </c>
      <c r="O27" s="26">
        <f t="shared" si="8"/>
        <v>0</v>
      </c>
    </row>
    <row r="28" spans="1:15" x14ac:dyDescent="0.25">
      <c r="A28" s="26">
        <v>16</v>
      </c>
      <c r="B28" s="27">
        <v>42751</v>
      </c>
      <c r="C28" s="26">
        <f>VLOOKUP(B29, 'BTC e ETH'!$A$2:$B$6967, 2, TRUE)</f>
        <v>904</v>
      </c>
      <c r="D28" s="26">
        <f>VLOOKUP(B29, 'BTC e ETH'!$C$2:$D$6967, 2, TRUE)</f>
        <v>10.119999999999999</v>
      </c>
      <c r="E28" s="26">
        <f t="shared" si="2"/>
        <v>4.4923156965328568</v>
      </c>
      <c r="F28" s="26">
        <f>IF(A28&gt;$C$3, AVERAGE(INDEX($E$13:$E$1358, A28-$C$3):E27), "")</f>
        <v>4.5123477910506455</v>
      </c>
      <c r="G28" s="26">
        <f>IF(A28&gt;$C$3, STDEV(INDEX($E$13:$E$1358, A28-$C$3):E27), "")</f>
        <v>0.11596998297857671</v>
      </c>
      <c r="H28" s="26">
        <f t="shared" si="3"/>
        <v>-0.17273516821580731</v>
      </c>
      <c r="I28" s="26" t="str">
        <f t="shared" si="4"/>
        <v/>
      </c>
      <c r="J28" s="26" t="str">
        <f t="shared" si="0"/>
        <v/>
      </c>
      <c r="K28" s="26" t="str">
        <f t="shared" si="1"/>
        <v/>
      </c>
      <c r="L28" s="26" t="str">
        <f t="shared" si="5"/>
        <v/>
      </c>
      <c r="M28" s="28" t="str">
        <f t="shared" si="7"/>
        <v/>
      </c>
      <c r="N28" s="26">
        <f t="shared" si="6"/>
        <v>0</v>
      </c>
      <c r="O28" s="26">
        <f t="shared" si="8"/>
        <v>0</v>
      </c>
    </row>
    <row r="29" spans="1:15" x14ac:dyDescent="0.25">
      <c r="A29" s="26">
        <v>17</v>
      </c>
      <c r="B29" s="27">
        <v>42752</v>
      </c>
      <c r="C29" s="26">
        <f>VLOOKUP(B30, 'BTC e ETH'!$A$2:$B$6967, 2, TRUE)</f>
        <v>887.8</v>
      </c>
      <c r="D29" s="26">
        <f>VLOOKUP(B30, 'BTC e ETH'!$C$2:$D$6967, 2, TRUE)</f>
        <v>10.19</v>
      </c>
      <c r="E29" s="26">
        <f t="shared" si="2"/>
        <v>4.4673396451653016</v>
      </c>
      <c r="F29" s="26">
        <f>IF(A29&gt;$C$3, AVERAGE(INDEX($E$13:$E$1358, A29-$C$3):E28), "")</f>
        <v>4.4916876700413031</v>
      </c>
      <c r="G29" s="26">
        <f>IF(A29&gt;$C$3, STDEV(INDEX($E$13:$E$1358, A29-$C$3):E28), "")</f>
        <v>8.3777229349203855E-2</v>
      </c>
      <c r="H29" s="26">
        <f t="shared" si="3"/>
        <v>-0.29062819414226543</v>
      </c>
      <c r="I29" s="26" t="str">
        <f t="shared" si="4"/>
        <v/>
      </c>
      <c r="J29" s="26" t="str">
        <f t="shared" si="0"/>
        <v/>
      </c>
      <c r="K29" s="26" t="str">
        <f t="shared" si="1"/>
        <v/>
      </c>
      <c r="L29" s="26" t="str">
        <f t="shared" si="5"/>
        <v/>
      </c>
      <c r="M29" s="28" t="str">
        <f t="shared" si="7"/>
        <v/>
      </c>
      <c r="N29" s="26">
        <f t="shared" si="6"/>
        <v>0</v>
      </c>
      <c r="O29" s="26">
        <f t="shared" si="8"/>
        <v>0</v>
      </c>
    </row>
    <row r="30" spans="1:15" x14ac:dyDescent="0.25">
      <c r="A30" s="26">
        <v>18</v>
      </c>
      <c r="B30" s="27">
        <v>42753</v>
      </c>
      <c r="C30" s="26">
        <f>VLOOKUP(B31, 'BTC e ETH'!$A$2:$B$6967, 2, TRUE)</f>
        <v>900.3</v>
      </c>
      <c r="D30" s="26">
        <f>VLOOKUP(B31, 'BTC e ETH'!$C$2:$D$6967, 2, TRUE)</f>
        <v>10.38</v>
      </c>
      <c r="E30" s="26">
        <f t="shared" si="2"/>
        <v>4.4628471633766882</v>
      </c>
      <c r="F30" s="26">
        <f>IF(A30&gt;$C$3, AVERAGE(INDEX($E$13:$E$1358, A30-$C$3):E29), "")</f>
        <v>4.4782884374222967</v>
      </c>
      <c r="G30" s="26">
        <f>IF(A30&gt;$C$3, STDEV(INDEX($E$13:$E$1358, A30-$C$3):E29), "")</f>
        <v>6.8116821569917302E-2</v>
      </c>
      <c r="H30" s="26">
        <f t="shared" si="3"/>
        <v>-0.22668811740957473</v>
      </c>
      <c r="I30" s="26" t="str">
        <f t="shared" si="4"/>
        <v/>
      </c>
      <c r="J30" s="26" t="str">
        <f t="shared" si="0"/>
        <v/>
      </c>
      <c r="K30" s="26" t="str">
        <f t="shared" si="1"/>
        <v/>
      </c>
      <c r="L30" s="26" t="str">
        <f t="shared" si="5"/>
        <v/>
      </c>
      <c r="M30" s="28" t="str">
        <f t="shared" si="7"/>
        <v/>
      </c>
      <c r="N30" s="26">
        <f t="shared" si="6"/>
        <v>0</v>
      </c>
      <c r="O30" s="26">
        <f t="shared" si="8"/>
        <v>0</v>
      </c>
    </row>
    <row r="31" spans="1:15" x14ac:dyDescent="0.25">
      <c r="A31" s="26">
        <v>19</v>
      </c>
      <c r="B31" s="27">
        <v>42754</v>
      </c>
      <c r="C31" s="26">
        <f>VLOOKUP(B32, 'BTC e ETH'!$A$2:$B$6967, 2, TRUE)</f>
        <v>896</v>
      </c>
      <c r="D31" s="26">
        <f>VLOOKUP(B32, 'BTC e ETH'!$C$2:$D$6967, 2, TRUE)</f>
        <v>10.62</v>
      </c>
      <c r="E31" s="26">
        <f t="shared" si="2"/>
        <v>4.4352013971611379</v>
      </c>
      <c r="F31" s="26">
        <f>IF(A31&gt;$C$3, AVERAGE(INDEX($E$13:$E$1358, A31-$C$3):E30), "")</f>
        <v>4.4664424263257176</v>
      </c>
      <c r="G31" s="26">
        <f>IF(A31&gt;$C$3, STDEV(INDEX($E$13:$E$1358, A31-$C$3):E30), "")</f>
        <v>5.1246902000894934E-2</v>
      </c>
      <c r="H31" s="26">
        <f t="shared" si="3"/>
        <v>-0.60961790751827583</v>
      </c>
      <c r="I31" s="26" t="str">
        <f t="shared" si="4"/>
        <v/>
      </c>
      <c r="J31" s="26" t="str">
        <f t="shared" si="0"/>
        <v/>
      </c>
      <c r="K31" s="26" t="str">
        <f t="shared" si="1"/>
        <v/>
      </c>
      <c r="L31" s="26" t="str">
        <f t="shared" si="5"/>
        <v/>
      </c>
      <c r="M31" s="28" t="str">
        <f t="shared" si="7"/>
        <v/>
      </c>
      <c r="N31" s="26">
        <f t="shared" si="6"/>
        <v>0</v>
      </c>
      <c r="O31" s="26">
        <f t="shared" si="8"/>
        <v>0</v>
      </c>
    </row>
    <row r="32" spans="1:15" x14ac:dyDescent="0.25">
      <c r="A32" s="26">
        <v>20</v>
      </c>
      <c r="B32" s="27">
        <v>42755</v>
      </c>
      <c r="C32" s="26">
        <f>VLOOKUP(B33, 'BTC e ETH'!$A$2:$B$6967, 2, TRUE)</f>
        <v>924</v>
      </c>
      <c r="D32" s="26">
        <f>VLOOKUP(B33, 'BTC e ETH'!$C$2:$D$6967, 2, TRUE)</f>
        <v>10.95</v>
      </c>
      <c r="E32" s="26">
        <f t="shared" si="2"/>
        <v>4.4353726153791744</v>
      </c>
      <c r="F32" s="26">
        <f>IF(A32&gt;$C$3, AVERAGE(INDEX($E$13:$E$1358, A32-$C$3):E31), "")</f>
        <v>4.4558907551770695</v>
      </c>
      <c r="G32" s="26">
        <f>IF(A32&gt;$C$3, STDEV(INDEX($E$13:$E$1358, A32-$C$3):E31), "")</f>
        <v>3.7735657749797931E-2</v>
      </c>
      <c r="H32" s="26">
        <f t="shared" si="3"/>
        <v>-0.54373346117187915</v>
      </c>
      <c r="I32" s="26" t="str">
        <f t="shared" si="4"/>
        <v/>
      </c>
      <c r="J32" s="26" t="str">
        <f t="shared" si="0"/>
        <v/>
      </c>
      <c r="K32" s="26" t="str">
        <f t="shared" si="1"/>
        <v/>
      </c>
      <c r="L32" s="26" t="str">
        <f t="shared" si="5"/>
        <v/>
      </c>
      <c r="M32" s="28" t="str">
        <f t="shared" si="7"/>
        <v/>
      </c>
      <c r="N32" s="26">
        <f t="shared" si="6"/>
        <v>0</v>
      </c>
      <c r="O32" s="26">
        <f t="shared" si="8"/>
        <v>0</v>
      </c>
    </row>
    <row r="33" spans="1:15" x14ac:dyDescent="0.25">
      <c r="A33" s="26">
        <v>21</v>
      </c>
      <c r="B33" s="27">
        <v>42756</v>
      </c>
      <c r="C33" s="26">
        <f>VLOOKUP(B34, 'BTC e ETH'!$A$2:$B$6967, 2, TRUE)</f>
        <v>923.7</v>
      </c>
      <c r="D33" s="26">
        <f>VLOOKUP(B34, 'BTC e ETH'!$C$2:$D$6967, 2, TRUE)</f>
        <v>10.64</v>
      </c>
      <c r="E33" s="26">
        <f t="shared" si="2"/>
        <v>4.4637668596850659</v>
      </c>
      <c r="F33" s="26">
        <f>IF(A33&gt;$C$3, AVERAGE(INDEX($E$13:$E$1358, A33-$C$3):E32), "")</f>
        <v>4.4522744758250825</v>
      </c>
      <c r="G33" s="26">
        <f>IF(A33&gt;$C$3, STDEV(INDEX($E$13:$E$1358, A33-$C$3):E32), "")</f>
        <v>3.6861811012523581E-2</v>
      </c>
      <c r="H33" s="26">
        <f t="shared" si="3"/>
        <v>0.31176937714967246</v>
      </c>
      <c r="I33" s="26" t="str">
        <f t="shared" si="4"/>
        <v/>
      </c>
      <c r="J33" s="26" t="str">
        <f t="shared" si="0"/>
        <v/>
      </c>
      <c r="K33" s="26" t="str">
        <f t="shared" si="1"/>
        <v/>
      </c>
      <c r="L33" s="26" t="str">
        <f t="shared" si="5"/>
        <v/>
      </c>
      <c r="M33" s="28" t="str">
        <f t="shared" si="7"/>
        <v/>
      </c>
      <c r="N33" s="26">
        <f t="shared" si="6"/>
        <v>0</v>
      </c>
      <c r="O33" s="26">
        <f t="shared" si="8"/>
        <v>0</v>
      </c>
    </row>
    <row r="34" spans="1:15" x14ac:dyDescent="0.25">
      <c r="A34" s="26">
        <v>22</v>
      </c>
      <c r="B34" s="27">
        <v>42757</v>
      </c>
      <c r="C34" s="26">
        <f>VLOOKUP(B35, 'BTC e ETH'!$A$2:$B$6967, 2, TRUE)</f>
        <v>910</v>
      </c>
      <c r="D34" s="26">
        <f>VLOOKUP(B35, 'BTC e ETH'!$C$2:$D$6967, 2, TRUE)</f>
        <v>10.77</v>
      </c>
      <c r="E34" s="26">
        <f t="shared" si="2"/>
        <v>4.4366801083425988</v>
      </c>
      <c r="F34" s="26">
        <f>IF(A34&gt;$C$3, AVERAGE(INDEX($E$13:$E$1358, A34-$C$3):E33), "")</f>
        <v>4.4481476440105725</v>
      </c>
      <c r="G34" s="26">
        <f>IF(A34&gt;$C$3, STDEV(INDEX($E$13:$E$1358, A34-$C$3):E33), "")</f>
        <v>3.1067796484373099E-2</v>
      </c>
      <c r="H34" s="26">
        <f t="shared" si="3"/>
        <v>-0.36911326085651891</v>
      </c>
      <c r="I34" s="26" t="str">
        <f t="shared" si="4"/>
        <v/>
      </c>
      <c r="J34" s="26" t="str">
        <f t="shared" si="0"/>
        <v/>
      </c>
      <c r="K34" s="26" t="str">
        <f t="shared" si="1"/>
        <v/>
      </c>
      <c r="L34" s="26" t="str">
        <f t="shared" si="5"/>
        <v/>
      </c>
      <c r="M34" s="28" t="str">
        <f t="shared" si="7"/>
        <v/>
      </c>
      <c r="N34" s="26">
        <f t="shared" si="6"/>
        <v>0</v>
      </c>
      <c r="O34" s="26">
        <f t="shared" si="8"/>
        <v>0</v>
      </c>
    </row>
    <row r="35" spans="1:15" x14ac:dyDescent="0.25">
      <c r="A35" s="26">
        <v>23</v>
      </c>
      <c r="B35" s="27">
        <v>42758</v>
      </c>
      <c r="C35" s="26">
        <f>VLOOKUP(B36, 'BTC e ETH'!$A$2:$B$6967, 2, TRUE)</f>
        <v>886.1</v>
      </c>
      <c r="D35" s="26">
        <f>VLOOKUP(B36, 'BTC e ETH'!$C$2:$D$6967, 2, TRUE)</f>
        <v>10.5</v>
      </c>
      <c r="E35" s="26">
        <f t="shared" si="2"/>
        <v>4.4354545538897794</v>
      </c>
      <c r="F35" s="26">
        <f>IF(A35&gt;$C$3, AVERAGE(INDEX($E$13:$E$1358, A35-$C$3):E34), "")</f>
        <v>4.4446125226746158</v>
      </c>
      <c r="G35" s="26">
        <f>IF(A35&gt;$C$3, STDEV(INDEX($E$13:$E$1358, A35-$C$3):E34), "")</f>
        <v>2.8945497690191741E-2</v>
      </c>
      <c r="H35" s="26">
        <f t="shared" si="3"/>
        <v>-0.31638664095036917</v>
      </c>
      <c r="I35" s="26" t="str">
        <f t="shared" si="4"/>
        <v/>
      </c>
      <c r="J35" s="26" t="str">
        <f t="shared" si="0"/>
        <v/>
      </c>
      <c r="K35" s="26" t="str">
        <f t="shared" si="1"/>
        <v/>
      </c>
      <c r="L35" s="26" t="str">
        <f t="shared" si="5"/>
        <v/>
      </c>
      <c r="M35" s="28" t="str">
        <f t="shared" si="7"/>
        <v/>
      </c>
      <c r="N35" s="26">
        <f t="shared" si="6"/>
        <v>0</v>
      </c>
      <c r="O35" s="26">
        <f t="shared" si="8"/>
        <v>0</v>
      </c>
    </row>
    <row r="36" spans="1:15" x14ac:dyDescent="0.25">
      <c r="A36" s="26">
        <v>24</v>
      </c>
      <c r="B36" s="27">
        <v>42759</v>
      </c>
      <c r="C36" s="26">
        <f>VLOOKUP(B37, 'BTC e ETH'!$A$2:$B$6967, 2, TRUE)</f>
        <v>893.3</v>
      </c>
      <c r="D36" s="26">
        <f>VLOOKUP(B37, 'BTC e ETH'!$C$2:$D$6967, 2, TRUE)</f>
        <v>10.48</v>
      </c>
      <c r="E36" s="26">
        <f t="shared" si="2"/>
        <v>4.4454537918148969</v>
      </c>
      <c r="F36" s="26">
        <f>IF(A36&gt;$C$3, AVERAGE(INDEX($E$13:$E$1358, A36-$C$3):E35), "")</f>
        <v>4.4418115120223112</v>
      </c>
      <c r="G36" s="26">
        <f>IF(A36&gt;$C$3, STDEV(INDEX($E$13:$E$1358, A36-$C$3):E35), "")</f>
        <v>2.7537473420278916E-2</v>
      </c>
      <c r="H36" s="26">
        <f t="shared" si="3"/>
        <v>0.13226630261233308</v>
      </c>
      <c r="I36" s="26" t="str">
        <f t="shared" si="4"/>
        <v/>
      </c>
      <c r="J36" s="26" t="str">
        <f t="shared" si="0"/>
        <v/>
      </c>
      <c r="K36" s="26" t="str">
        <f t="shared" si="1"/>
        <v/>
      </c>
      <c r="L36" s="26" t="str">
        <f t="shared" si="5"/>
        <v/>
      </c>
      <c r="M36" s="28" t="str">
        <f t="shared" si="7"/>
        <v/>
      </c>
      <c r="N36" s="26">
        <f t="shared" si="6"/>
        <v>0</v>
      </c>
      <c r="O36" s="26">
        <f t="shared" si="8"/>
        <v>0</v>
      </c>
    </row>
    <row r="37" spans="1:15" x14ac:dyDescent="0.25">
      <c r="A37" s="26">
        <v>25</v>
      </c>
      <c r="B37" s="27">
        <v>42760</v>
      </c>
      <c r="C37" s="26">
        <f>VLOOKUP(B38, 'BTC e ETH'!$A$2:$B$6967, 2, TRUE)</f>
        <v>915.1</v>
      </c>
      <c r="D37" s="26">
        <f>VLOOKUP(B38, 'BTC e ETH'!$C$2:$D$6967, 2, TRUE)</f>
        <v>10.63</v>
      </c>
      <c r="E37" s="26">
        <f t="shared" si="2"/>
        <v>4.455353156567476</v>
      </c>
      <c r="F37" s="26">
        <f>IF(A37&gt;$C$3, AVERAGE(INDEX($E$13:$E$1358, A37-$C$3):E36), "")</f>
        <v>4.4417069929102224</v>
      </c>
      <c r="G37" s="26">
        <f>IF(A37&gt;$C$3, STDEV(INDEX($E$13:$E$1358, A37-$C$3):E36), "")</f>
        <v>2.751925525748028E-2</v>
      </c>
      <c r="H37" s="26">
        <f t="shared" si="3"/>
        <v>0.49587692434170344</v>
      </c>
      <c r="I37" s="26" t="str">
        <f t="shared" si="4"/>
        <v/>
      </c>
      <c r="J37" s="26" t="str">
        <f t="shared" si="0"/>
        <v/>
      </c>
      <c r="K37" s="26" t="str">
        <f t="shared" si="1"/>
        <v/>
      </c>
      <c r="L37" s="26" t="str">
        <f t="shared" si="5"/>
        <v/>
      </c>
      <c r="M37" s="28" t="str">
        <f t="shared" si="7"/>
        <v/>
      </c>
      <c r="N37" s="26">
        <f t="shared" si="6"/>
        <v>0</v>
      </c>
      <c r="O37" s="26">
        <f t="shared" si="8"/>
        <v>0</v>
      </c>
    </row>
    <row r="38" spans="1:15" x14ac:dyDescent="0.25">
      <c r="A38" s="26">
        <v>26</v>
      </c>
      <c r="B38" s="27">
        <v>42761</v>
      </c>
      <c r="C38" s="26">
        <f>VLOOKUP(B39, 'BTC e ETH'!$A$2:$B$6967, 2, TRUE)</f>
        <v>916.7</v>
      </c>
      <c r="D38" s="26">
        <f>VLOOKUP(B39, 'BTC e ETH'!$C$2:$D$6967, 2, TRUE)</f>
        <v>10.5</v>
      </c>
      <c r="E38" s="26">
        <f t="shared" si="2"/>
        <v>4.4694050078042524</v>
      </c>
      <c r="F38" s="26">
        <f>IF(A38&gt;$C$3, AVERAGE(INDEX($E$13:$E$1358, A38-$C$3):E37), "")</f>
        <v>4.4469881381057919</v>
      </c>
      <c r="G38" s="26">
        <f>IF(A38&gt;$C$3, STDEV(INDEX($E$13:$E$1358, A38-$C$3):E37), "")</f>
        <v>2.0823465797814054E-2</v>
      </c>
      <c r="H38" s="26">
        <f t="shared" si="3"/>
        <v>1.0765196301191029</v>
      </c>
      <c r="I38" s="26" t="str">
        <f t="shared" si="4"/>
        <v/>
      </c>
      <c r="J38" s="26" t="str">
        <f t="shared" si="0"/>
        <v/>
      </c>
      <c r="K38" s="26" t="str">
        <f t="shared" si="1"/>
        <v/>
      </c>
      <c r="L38" s="26" t="str">
        <f t="shared" si="5"/>
        <v/>
      </c>
      <c r="M38" s="28" t="str">
        <f t="shared" si="7"/>
        <v/>
      </c>
      <c r="N38" s="26">
        <f t="shared" si="6"/>
        <v>0</v>
      </c>
      <c r="O38" s="26">
        <f t="shared" si="8"/>
        <v>0</v>
      </c>
    </row>
    <row r="39" spans="1:15" x14ac:dyDescent="0.25">
      <c r="A39" s="26">
        <v>27</v>
      </c>
      <c r="B39" s="27">
        <v>42762</v>
      </c>
      <c r="C39" s="26">
        <f>VLOOKUP(B40, 'BTC e ETH'!$A$2:$B$6967, 2, TRUE)</f>
        <v>919.4</v>
      </c>
      <c r="D39" s="26">
        <f>VLOOKUP(B40, 'BTC e ETH'!$C$2:$D$6967, 2, TRUE)</f>
        <v>10.51</v>
      </c>
      <c r="E39" s="26">
        <f t="shared" si="2"/>
        <v>4.4713940984832679</v>
      </c>
      <c r="F39" s="26">
        <f>IF(A39&gt;$C$3, AVERAGE(INDEX($E$13:$E$1358, A39-$C$3):E38), "")</f>
        <v>4.4512880502689685</v>
      </c>
      <c r="G39" s="26">
        <f>IF(A39&gt;$C$3, STDEV(INDEX($E$13:$E$1358, A39-$C$3):E38), "")</f>
        <v>1.7978027468697737E-2</v>
      </c>
      <c r="H39" s="26">
        <f t="shared" si="3"/>
        <v>1.1183678659578669</v>
      </c>
      <c r="I39" s="26" t="str">
        <f t="shared" si="4"/>
        <v/>
      </c>
      <c r="J39" s="26" t="str">
        <f t="shared" si="0"/>
        <v/>
      </c>
      <c r="K39" s="26" t="str">
        <f t="shared" si="1"/>
        <v/>
      </c>
      <c r="L39" s="26" t="str">
        <f t="shared" si="5"/>
        <v/>
      </c>
      <c r="M39" s="28" t="str">
        <f t="shared" si="7"/>
        <v/>
      </c>
      <c r="N39" s="26">
        <f t="shared" si="6"/>
        <v>0</v>
      </c>
      <c r="O39" s="26">
        <f t="shared" si="8"/>
        <v>0</v>
      </c>
    </row>
    <row r="40" spans="1:15" x14ac:dyDescent="0.25">
      <c r="A40" s="26">
        <v>28</v>
      </c>
      <c r="B40" s="27">
        <v>42763</v>
      </c>
      <c r="C40" s="26">
        <f>VLOOKUP(B41, 'BTC e ETH'!$A$2:$B$6967, 2, TRUE)</f>
        <v>912.6</v>
      </c>
      <c r="D40" s="26">
        <f>VLOOKUP(B41, 'BTC e ETH'!$C$2:$D$6967, 2, TRUE)</f>
        <v>10.46</v>
      </c>
      <c r="E40" s="26">
        <f t="shared" si="2"/>
        <v>4.4687392098565253</v>
      </c>
      <c r="F40" s="26">
        <f>IF(A40&gt;$C$3, AVERAGE(INDEX($E$13:$E$1358, A40-$C$3):E39), "")</f>
        <v>4.4527072827962231</v>
      </c>
      <c r="G40" s="26">
        <f>IF(A40&gt;$C$3, STDEV(INDEX($E$13:$E$1358, A40-$C$3):E39), "")</f>
        <v>1.8703655677780939E-2</v>
      </c>
      <c r="H40" s="26">
        <f t="shared" si="3"/>
        <v>0.85715473683293808</v>
      </c>
      <c r="I40" s="26" t="str">
        <f t="shared" si="4"/>
        <v/>
      </c>
      <c r="J40" s="26" t="str">
        <f t="shared" si="0"/>
        <v/>
      </c>
      <c r="K40" s="26" t="str">
        <f t="shared" si="1"/>
        <v/>
      </c>
      <c r="L40" s="26" t="str">
        <f t="shared" si="5"/>
        <v/>
      </c>
      <c r="M40" s="28" t="str">
        <f t="shared" si="7"/>
        <v/>
      </c>
      <c r="N40" s="26">
        <f t="shared" si="6"/>
        <v>0</v>
      </c>
      <c r="O40" s="26">
        <f t="shared" si="8"/>
        <v>0</v>
      </c>
    </row>
    <row r="41" spans="1:15" x14ac:dyDescent="0.25">
      <c r="A41" s="26">
        <v>29</v>
      </c>
      <c r="B41" s="27">
        <v>42764</v>
      </c>
      <c r="C41" s="26">
        <f>VLOOKUP(B42, 'BTC e ETH'!$A$2:$B$6967, 2, TRUE)</f>
        <v>917.4</v>
      </c>
      <c r="D41" s="26">
        <f>VLOOKUP(B42, 'BTC e ETH'!$C$2:$D$6967, 2, TRUE)</f>
        <v>10.53</v>
      </c>
      <c r="E41" s="26">
        <f t="shared" si="2"/>
        <v>4.4673152560171872</v>
      </c>
      <c r="F41" s="26">
        <f>IF(A41&gt;$C$3, AVERAGE(INDEX($E$13:$E$1358, A41-$C$3):E40), "")</f>
        <v>4.4549880411730802</v>
      </c>
      <c r="G41" s="26">
        <f>IF(A41&gt;$C$3, STDEV(INDEX($E$13:$E$1358, A41-$C$3):E40), "")</f>
        <v>1.8412101518362919E-2</v>
      </c>
      <c r="H41" s="26">
        <f t="shared" si="3"/>
        <v>0.6695169930392052</v>
      </c>
      <c r="I41" s="26" t="str">
        <f t="shared" si="4"/>
        <v/>
      </c>
      <c r="J41" s="26" t="str">
        <f t="shared" si="0"/>
        <v/>
      </c>
      <c r="K41" s="26" t="str">
        <f t="shared" si="1"/>
        <v/>
      </c>
      <c r="L41" s="26" t="str">
        <f t="shared" si="5"/>
        <v/>
      </c>
      <c r="M41" s="28" t="str">
        <f t="shared" si="7"/>
        <v/>
      </c>
      <c r="N41" s="26">
        <f t="shared" si="6"/>
        <v>0</v>
      </c>
      <c r="O41" s="26">
        <f t="shared" si="8"/>
        <v>0</v>
      </c>
    </row>
    <row r="42" spans="1:15" x14ac:dyDescent="0.25">
      <c r="A42" s="26">
        <v>30</v>
      </c>
      <c r="B42" s="27">
        <v>42765</v>
      </c>
      <c r="C42" s="26">
        <f>VLOOKUP(B43, 'BTC e ETH'!$A$2:$B$6967, 2, TRUE)</f>
        <v>966.2</v>
      </c>
      <c r="D42" s="26">
        <f>VLOOKUP(B43, 'BTC e ETH'!$C$2:$D$6967, 2, TRUE)</f>
        <v>10.71</v>
      </c>
      <c r="E42" s="26">
        <f t="shared" si="2"/>
        <v>4.5021929676606485</v>
      </c>
      <c r="F42" s="26">
        <f>IF(A42&gt;$C$3, AVERAGE(INDEX($E$13:$E$1358, A42-$C$3):E41), "")</f>
        <v>4.457692034170333</v>
      </c>
      <c r="G42" s="26">
        <f>IF(A42&gt;$C$3, STDEV(INDEX($E$13:$E$1358, A42-$C$3):E41), "")</f>
        <v>1.6884648733457977E-2</v>
      </c>
      <c r="H42" s="26">
        <f t="shared" si="3"/>
        <v>2.6355853884087099</v>
      </c>
      <c r="I42" s="26" t="str">
        <f t="shared" si="4"/>
        <v>Sell</v>
      </c>
      <c r="J42" s="26">
        <f t="shared" si="0"/>
        <v>966.2</v>
      </c>
      <c r="K42" s="26">
        <f t="shared" si="1"/>
        <v>10.71</v>
      </c>
      <c r="L42" s="26" t="str">
        <f t="shared" si="5"/>
        <v/>
      </c>
      <c r="M42" s="28" t="str">
        <f t="shared" si="7"/>
        <v>Sell</v>
      </c>
      <c r="N42" s="26">
        <f t="shared" si="6"/>
        <v>0</v>
      </c>
      <c r="O42" s="26">
        <f t="shared" si="8"/>
        <v>0</v>
      </c>
    </row>
    <row r="43" spans="1:15" x14ac:dyDescent="0.25">
      <c r="A43" s="26">
        <v>31</v>
      </c>
      <c r="B43" s="27">
        <v>42766</v>
      </c>
      <c r="C43" s="26">
        <f>VLOOKUP(B44, 'BTC e ETH'!$A$2:$B$6967, 2, TRUE)</f>
        <v>983.7</v>
      </c>
      <c r="D43" s="26">
        <f>VLOOKUP(B44, 'BTC e ETH'!$C$2:$D$6967, 2, TRUE)</f>
        <v>10.71</v>
      </c>
      <c r="E43" s="26">
        <f t="shared" si="2"/>
        <v>4.5201430880590552</v>
      </c>
      <c r="F43" s="26">
        <f>IF(A43&gt;$C$3, AVERAGE(INDEX($E$13:$E$1358, A43-$C$3):E42), "")</f>
        <v>4.460588768515791</v>
      </c>
      <c r="G43" s="26">
        <f>IF(A43&gt;$C$3, STDEV(INDEX($E$13:$E$1358, A43-$C$3):E42), "")</f>
        <v>2.0432194108046482E-2</v>
      </c>
      <c r="H43" s="26">
        <f t="shared" si="3"/>
        <v>2.9147295306778069</v>
      </c>
      <c r="I43" s="26" t="str">
        <f t="shared" si="4"/>
        <v>Sell</v>
      </c>
      <c r="J43" s="26">
        <f t="shared" si="0"/>
        <v>966.2</v>
      </c>
      <c r="K43" s="26">
        <f t="shared" si="1"/>
        <v>10.71</v>
      </c>
      <c r="L43" s="26">
        <f t="shared" si="5"/>
        <v>1.75</v>
      </c>
      <c r="M43" s="28" t="str">
        <f t="shared" si="7"/>
        <v>Sell</v>
      </c>
      <c r="N43" s="26">
        <f t="shared" si="6"/>
        <v>0</v>
      </c>
      <c r="O43" s="26">
        <f t="shared" si="8"/>
        <v>0</v>
      </c>
    </row>
    <row r="44" spans="1:15" x14ac:dyDescent="0.25">
      <c r="A44" s="26">
        <v>32</v>
      </c>
      <c r="B44" s="27">
        <v>42767</v>
      </c>
      <c r="C44" s="26">
        <f>VLOOKUP(B45, 'BTC e ETH'!$A$2:$B$6967, 2, TRUE)</f>
        <v>1005.7</v>
      </c>
      <c r="D44" s="26">
        <f>VLOOKUP(B45, 'BTC e ETH'!$C$2:$D$6967, 2, TRUE)</f>
        <v>10.8</v>
      </c>
      <c r="E44" s="26">
        <f t="shared" si="2"/>
        <v>4.5338929613202605</v>
      </c>
      <c r="F44" s="26">
        <f>IF(A44&gt;$C$3, AVERAGE(INDEX($E$13:$E$1358, A44-$C$3):E43), "")</f>
        <v>4.4624439279508703</v>
      </c>
      <c r="G44" s="26">
        <f>IF(A44&gt;$C$3, STDEV(INDEX($E$13:$E$1358, A44-$C$3):E43), "")</f>
        <v>2.4397216691198514E-2</v>
      </c>
      <c r="H44" s="26">
        <f t="shared" si="3"/>
        <v>2.9285731349496942</v>
      </c>
      <c r="I44" s="26" t="str">
        <f t="shared" si="4"/>
        <v>Sell</v>
      </c>
      <c r="J44" s="26">
        <f t="shared" si="0"/>
        <v>966.2</v>
      </c>
      <c r="K44" s="26">
        <f t="shared" si="1"/>
        <v>10.71</v>
      </c>
      <c r="L44" s="26">
        <f t="shared" si="5"/>
        <v>3.7700000000000005</v>
      </c>
      <c r="M44" s="28" t="str">
        <f t="shared" si="7"/>
        <v>Sell</v>
      </c>
      <c r="N44" s="26">
        <f t="shared" si="6"/>
        <v>0</v>
      </c>
      <c r="O44" s="26">
        <f t="shared" si="8"/>
        <v>0</v>
      </c>
    </row>
    <row r="45" spans="1:15" x14ac:dyDescent="0.25">
      <c r="A45" s="26">
        <v>33</v>
      </c>
      <c r="B45" s="27">
        <v>42768</v>
      </c>
      <c r="C45" s="26">
        <f>VLOOKUP(B46, 'BTC e ETH'!$A$2:$B$6967, 2, TRUE)</f>
        <v>1015.7</v>
      </c>
      <c r="D45" s="26">
        <f>VLOOKUP(B46, 'BTC e ETH'!$C$2:$D$6967, 2, TRUE)</f>
        <v>10.93</v>
      </c>
      <c r="E45" s="26">
        <f t="shared" si="2"/>
        <v>4.5318220067570083</v>
      </c>
      <c r="F45" s="26">
        <f>IF(A45&gt;$C$3, AVERAGE(INDEX($E$13:$E$1358, A45-$C$3):E44), "")</f>
        <v>4.4668808156945348</v>
      </c>
      <c r="G45" s="26">
        <f>IF(A45&gt;$C$3, STDEV(INDEX($E$13:$E$1358, A45-$C$3):E44), "")</f>
        <v>3.0611441933544301E-2</v>
      </c>
      <c r="H45" s="26">
        <f t="shared" si="3"/>
        <v>2.1214678878393629</v>
      </c>
      <c r="I45" s="26" t="str">
        <f t="shared" si="4"/>
        <v>Sell</v>
      </c>
      <c r="J45" s="26">
        <f t="shared" si="0"/>
        <v>966.2</v>
      </c>
      <c r="K45" s="26">
        <f t="shared" si="1"/>
        <v>10.71</v>
      </c>
      <c r="L45" s="26">
        <f t="shared" si="5"/>
        <v>4.5100000000000025</v>
      </c>
      <c r="M45" s="28" t="str">
        <f t="shared" si="7"/>
        <v>Sell</v>
      </c>
      <c r="N45" s="26">
        <f t="shared" si="6"/>
        <v>0</v>
      </c>
      <c r="O45" s="26">
        <f t="shared" si="8"/>
        <v>0</v>
      </c>
    </row>
    <row r="46" spans="1:15" x14ac:dyDescent="0.25">
      <c r="A46" s="26">
        <v>34</v>
      </c>
      <c r="B46" s="27">
        <v>42769</v>
      </c>
      <c r="C46" s="26">
        <f>VLOOKUP(B47, 'BTC e ETH'!$A$2:$B$6967, 2, TRUE)</f>
        <v>1031.0999999999999</v>
      </c>
      <c r="D46" s="26">
        <f>VLOOKUP(B47, 'BTC e ETH'!$C$2:$D$6967, 2, TRUE)</f>
        <v>11.32</v>
      </c>
      <c r="E46" s="26">
        <f t="shared" si="2"/>
        <v>4.5118103997488612</v>
      </c>
      <c r="F46" s="26">
        <f>IF(A46&gt;$C$3, AVERAGE(INDEX($E$13:$E$1358, A46-$C$3):E45), "")</f>
        <v>4.471479138586556</v>
      </c>
      <c r="G46" s="26">
        <f>IF(A46&gt;$C$3, STDEV(INDEX($E$13:$E$1358, A46-$C$3):E45), "")</f>
        <v>3.4849435971878409E-2</v>
      </c>
      <c r="H46" s="26">
        <f t="shared" si="3"/>
        <v>1.1573002557301173</v>
      </c>
      <c r="I46" s="26" t="str">
        <f t="shared" si="4"/>
        <v/>
      </c>
      <c r="J46" s="26">
        <f t="shared" si="0"/>
        <v>966.2</v>
      </c>
      <c r="K46" s="26">
        <f t="shared" si="1"/>
        <v>10.71</v>
      </c>
      <c r="L46" s="26">
        <f t="shared" si="5"/>
        <v>5.269999999999988</v>
      </c>
      <c r="M46" s="28" t="str">
        <f t="shared" si="7"/>
        <v>Sell</v>
      </c>
      <c r="N46" s="26">
        <f t="shared" si="6"/>
        <v>0</v>
      </c>
      <c r="O46" s="26">
        <f t="shared" si="8"/>
        <v>0</v>
      </c>
    </row>
    <row r="47" spans="1:15" x14ac:dyDescent="0.25">
      <c r="A47" s="26">
        <v>35</v>
      </c>
      <c r="B47" s="27">
        <v>42770</v>
      </c>
      <c r="C47" s="26">
        <f>VLOOKUP(B48, 'BTC e ETH'!$A$2:$B$6967, 2, TRUE)</f>
        <v>1006.6</v>
      </c>
      <c r="D47" s="26">
        <f>VLOOKUP(B48, 'BTC e ETH'!$C$2:$D$6967, 2, TRUE)</f>
        <v>11.18</v>
      </c>
      <c r="E47" s="26">
        <f t="shared" si="2"/>
        <v>4.5002071266153063</v>
      </c>
      <c r="F47" s="26">
        <f>IF(A47&gt;$C$3, AVERAGE(INDEX($E$13:$E$1358, A47-$C$3):E46), "")</f>
        <v>4.4765864054257376</v>
      </c>
      <c r="G47" s="26">
        <f>IF(A47&gt;$C$3, STDEV(INDEX($E$13:$E$1358, A47-$C$3):E46), "")</f>
        <v>3.4766607656656408E-2</v>
      </c>
      <c r="H47" s="26">
        <f t="shared" si="3"/>
        <v>0.67940828230465233</v>
      </c>
      <c r="I47" s="26" t="str">
        <f t="shared" si="4"/>
        <v/>
      </c>
      <c r="J47" s="26">
        <f t="shared" si="0"/>
        <v>966.2</v>
      </c>
      <c r="K47" s="26">
        <f t="shared" si="1"/>
        <v>10.71</v>
      </c>
      <c r="L47" s="26">
        <f t="shared" si="5"/>
        <v>3.1000000000000005</v>
      </c>
      <c r="M47" s="28" t="str">
        <f t="shared" si="7"/>
        <v>Sell</v>
      </c>
      <c r="N47" s="26">
        <f t="shared" si="6"/>
        <v>0</v>
      </c>
      <c r="O47" s="26">
        <f t="shared" si="8"/>
        <v>0</v>
      </c>
    </row>
    <row r="48" spans="1:15" x14ac:dyDescent="0.25">
      <c r="A48" s="26">
        <v>36</v>
      </c>
      <c r="B48" s="27">
        <v>42771</v>
      </c>
      <c r="C48" s="26">
        <f>VLOOKUP(B49, 'BTC e ETH'!$A$2:$B$6967, 2, TRUE)</f>
        <v>1022.6</v>
      </c>
      <c r="D48" s="26">
        <f>VLOOKUP(B49, 'BTC e ETH'!$C$2:$D$6967, 2, TRUE)</f>
        <v>11.32</v>
      </c>
      <c r="E48" s="26">
        <f t="shared" si="2"/>
        <v>4.5035326098708621</v>
      </c>
      <c r="F48" s="26">
        <f>IF(A48&gt;$C$3, AVERAGE(INDEX($E$13:$E$1358, A48-$C$3):E47), "")</f>
        <v>4.4809087061748132</v>
      </c>
      <c r="G48" s="26">
        <f>IF(A48&gt;$C$3, STDEV(INDEX($E$13:$E$1358, A48-$C$3):E47), "")</f>
        <v>3.3275007603688775E-2</v>
      </c>
      <c r="H48" s="26">
        <f t="shared" si="3"/>
        <v>0.67990679267465948</v>
      </c>
      <c r="I48" s="26" t="str">
        <f t="shared" si="4"/>
        <v/>
      </c>
      <c r="J48" s="26">
        <f t="shared" si="0"/>
        <v>966.2</v>
      </c>
      <c r="K48" s="26">
        <f t="shared" si="1"/>
        <v>10.71</v>
      </c>
      <c r="L48" s="26">
        <f t="shared" si="5"/>
        <v>4.419999999999999</v>
      </c>
      <c r="M48" s="28" t="str">
        <f t="shared" si="7"/>
        <v>Sell</v>
      </c>
      <c r="N48" s="26">
        <f t="shared" si="6"/>
        <v>0</v>
      </c>
      <c r="O48" s="26">
        <f t="shared" si="8"/>
        <v>0</v>
      </c>
    </row>
    <row r="49" spans="1:15" x14ac:dyDescent="0.25">
      <c r="A49" s="26">
        <v>37</v>
      </c>
      <c r="B49" s="27">
        <v>42772</v>
      </c>
      <c r="C49" s="26">
        <f>VLOOKUP(B50, 'BTC e ETH'!$A$2:$B$6967, 2, TRUE)</f>
        <v>1052.0999999999999</v>
      </c>
      <c r="D49" s="26">
        <f>VLOOKUP(B50, 'BTC e ETH'!$C$2:$D$6967, 2, TRUE)</f>
        <v>11.41</v>
      </c>
      <c r="E49" s="26">
        <f t="shared" si="2"/>
        <v>4.5240532819402581</v>
      </c>
      <c r="F49" s="26">
        <f>IF(A49&gt;$C$3, AVERAGE(INDEX($E$13:$E$1358, A49-$C$3):E48), "")</f>
        <v>4.4835597561872005</v>
      </c>
      <c r="G49" s="26">
        <f>IF(A49&gt;$C$3, STDEV(INDEX($E$13:$E$1358, A49-$C$3):E48), "")</f>
        <v>3.3395618787932888E-2</v>
      </c>
      <c r="H49" s="26">
        <f t="shared" si="3"/>
        <v>1.2125400643179429</v>
      </c>
      <c r="I49" s="26" t="str">
        <f t="shared" si="4"/>
        <v/>
      </c>
      <c r="J49" s="26">
        <f t="shared" si="0"/>
        <v>966.2</v>
      </c>
      <c r="K49" s="26">
        <f t="shared" si="1"/>
        <v>10.71</v>
      </c>
      <c r="L49" s="26">
        <f t="shared" si="5"/>
        <v>7.1899999999999888</v>
      </c>
      <c r="M49" s="28" t="str">
        <f t="shared" si="7"/>
        <v>Sell</v>
      </c>
      <c r="N49" s="26">
        <f t="shared" si="6"/>
        <v>0</v>
      </c>
      <c r="O49" s="26">
        <f t="shared" si="8"/>
        <v>0</v>
      </c>
    </row>
    <row r="50" spans="1:15" x14ac:dyDescent="0.25">
      <c r="A50" s="26">
        <v>38</v>
      </c>
      <c r="B50" s="27">
        <v>42773</v>
      </c>
      <c r="C50" s="26">
        <f>VLOOKUP(B51, 'BTC e ETH'!$A$2:$B$6967, 2, TRUE)</f>
        <v>1048.8</v>
      </c>
      <c r="D50" s="26">
        <f>VLOOKUP(B51, 'BTC e ETH'!$C$2:$D$6967, 2, TRUE)</f>
        <v>11.35</v>
      </c>
      <c r="E50" s="26">
        <f t="shared" si="2"/>
        <v>4.5261841885220786</v>
      </c>
      <c r="F50" s="26">
        <f>IF(A50&gt;$C$3, AVERAGE(INDEX($E$13:$E$1358, A50-$C$3):E49), "")</f>
        <v>4.4893846344270436</v>
      </c>
      <c r="G50" s="26">
        <f>IF(A50&gt;$C$3, STDEV(INDEX($E$13:$E$1358, A50-$C$3):E49), "")</f>
        <v>3.2234441548764405E-2</v>
      </c>
      <c r="H50" s="26">
        <f t="shared" si="3"/>
        <v>1.1416222005696752</v>
      </c>
      <c r="I50" s="26" t="str">
        <f t="shared" si="4"/>
        <v/>
      </c>
      <c r="J50" s="26">
        <f t="shared" si="0"/>
        <v>966.2</v>
      </c>
      <c r="K50" s="26">
        <f t="shared" si="1"/>
        <v>10.71</v>
      </c>
      <c r="L50" s="26">
        <f t="shared" si="5"/>
        <v>6.9799999999999933</v>
      </c>
      <c r="M50" s="28" t="str">
        <f t="shared" si="7"/>
        <v>Sell</v>
      </c>
      <c r="N50" s="26">
        <f t="shared" si="6"/>
        <v>0</v>
      </c>
      <c r="O50" s="26">
        <f t="shared" si="8"/>
        <v>0</v>
      </c>
    </row>
    <row r="51" spans="1:15" x14ac:dyDescent="0.25">
      <c r="A51" s="26">
        <v>39</v>
      </c>
      <c r="B51" s="27">
        <v>42774</v>
      </c>
      <c r="C51" s="26">
        <f>VLOOKUP(B52, 'BTC e ETH'!$A$2:$B$6967, 2, TRUE)</f>
        <v>985</v>
      </c>
      <c r="D51" s="26">
        <f>VLOOKUP(B52, 'BTC e ETH'!$C$2:$D$6967, 2, TRUE)</f>
        <v>10.9</v>
      </c>
      <c r="E51" s="26">
        <f t="shared" si="2"/>
        <v>4.5038788519369906</v>
      </c>
      <c r="F51" s="26">
        <f>IF(A51&gt;$C$3, AVERAGE(INDEX($E$13:$E$1358, A51-$C$3):E50), "")</f>
        <v>4.4954332767358638</v>
      </c>
      <c r="G51" s="26">
        <f>IF(A51&gt;$C$3, STDEV(INDEX($E$13:$E$1358, A51-$C$3):E50), "")</f>
        <v>2.9813457646298558E-2</v>
      </c>
      <c r="H51" s="26">
        <f t="shared" si="3"/>
        <v>0.28328063458199093</v>
      </c>
      <c r="I51" s="26" t="str">
        <f t="shared" si="4"/>
        <v/>
      </c>
      <c r="J51" s="26">
        <f t="shared" si="0"/>
        <v>966.2</v>
      </c>
      <c r="K51" s="26">
        <f t="shared" si="1"/>
        <v>10.71</v>
      </c>
      <c r="L51" s="26">
        <f t="shared" si="5"/>
        <v>1.4999999999999964</v>
      </c>
      <c r="M51" s="28" t="str">
        <f t="shared" si="7"/>
        <v>Sell</v>
      </c>
      <c r="N51" s="26">
        <f t="shared" si="6"/>
        <v>0</v>
      </c>
      <c r="O51" s="26">
        <f t="shared" si="8"/>
        <v>0</v>
      </c>
    </row>
    <row r="52" spans="1:15" x14ac:dyDescent="0.25">
      <c r="A52" s="26">
        <v>40</v>
      </c>
      <c r="B52" s="27">
        <v>42775</v>
      </c>
      <c r="C52" s="26">
        <f>VLOOKUP(B53, 'BTC e ETH'!$A$2:$B$6967, 2, TRUE)</f>
        <v>992</v>
      </c>
      <c r="D52" s="26">
        <f>VLOOKUP(B53, 'BTC e ETH'!$C$2:$D$6967, 2, TRUE)</f>
        <v>11.3</v>
      </c>
      <c r="E52" s="26">
        <f t="shared" si="2"/>
        <v>4.4749203815665775</v>
      </c>
      <c r="F52" s="26">
        <f>IF(A52&gt;$C$3, AVERAGE(INDEX($E$13:$E$1358, A52-$C$3):E51), "")</f>
        <v>4.4993282807440016</v>
      </c>
      <c r="G52" s="26">
        <f>IF(A52&gt;$C$3, STDEV(INDEX($E$13:$E$1358, A52-$C$3):E51), "")</f>
        <v>2.6443476889055812E-2</v>
      </c>
      <c r="H52" s="26">
        <f t="shared" si="3"/>
        <v>-0.92302155574427747</v>
      </c>
      <c r="I52" s="26" t="str">
        <f t="shared" si="4"/>
        <v/>
      </c>
      <c r="J52" s="26">
        <f t="shared" si="0"/>
        <v>966.2</v>
      </c>
      <c r="K52" s="26">
        <f t="shared" si="1"/>
        <v>10.71</v>
      </c>
      <c r="L52" s="26">
        <f t="shared" si="5"/>
        <v>1.3999999999999959</v>
      </c>
      <c r="M52" s="28" t="str">
        <f t="shared" si="7"/>
        <v>Sell</v>
      </c>
      <c r="N52" s="26">
        <f t="shared" si="6"/>
        <v>0</v>
      </c>
      <c r="O52" s="26">
        <f t="shared" si="8"/>
        <v>0</v>
      </c>
    </row>
    <row r="53" spans="1:15" x14ac:dyDescent="0.25">
      <c r="A53" s="26">
        <v>41</v>
      </c>
      <c r="B53" s="27">
        <v>42776</v>
      </c>
      <c r="C53" s="26">
        <f>VLOOKUP(B54, 'BTC e ETH'!$A$2:$B$6967, 2, TRUE)</f>
        <v>1000.3</v>
      </c>
      <c r="D53" s="26">
        <f>VLOOKUP(B54, 'BTC e ETH'!$C$2:$D$6967, 2, TRUE)</f>
        <v>11.33</v>
      </c>
      <c r="E53" s="26">
        <f t="shared" si="2"/>
        <v>4.4806011589512202</v>
      </c>
      <c r="F53" s="26">
        <f>IF(A53&gt;$C$3, AVERAGE(INDEX($E$13:$E$1358, A53-$C$3):E52), "")</f>
        <v>4.5006327624106088</v>
      </c>
      <c r="G53" s="26">
        <f>IF(A53&gt;$C$3, STDEV(INDEX($E$13:$E$1358, A53-$C$3):E52), "")</f>
        <v>2.4532796546351005E-2</v>
      </c>
      <c r="H53" s="26">
        <f t="shared" si="3"/>
        <v>-0.81652344124494369</v>
      </c>
      <c r="I53" s="26" t="str">
        <f t="shared" si="4"/>
        <v/>
      </c>
      <c r="J53" s="26">
        <f t="shared" si="0"/>
        <v>966.2</v>
      </c>
      <c r="K53" s="26">
        <f t="shared" si="1"/>
        <v>10.71</v>
      </c>
      <c r="L53" s="26">
        <f t="shared" si="5"/>
        <v>2.1699999999999928</v>
      </c>
      <c r="M53" s="28" t="str">
        <f t="shared" si="7"/>
        <v>Sell</v>
      </c>
      <c r="N53" s="26">
        <f t="shared" si="6"/>
        <v>0</v>
      </c>
      <c r="O53" s="26">
        <f t="shared" si="8"/>
        <v>0</v>
      </c>
    </row>
    <row r="54" spans="1:15" x14ac:dyDescent="0.25">
      <c r="A54" s="26">
        <v>42</v>
      </c>
      <c r="B54" s="27">
        <v>42777</v>
      </c>
      <c r="C54" s="26">
        <f>VLOOKUP(B55, 'BTC e ETH'!$A$2:$B$6967, 2, TRUE)</f>
        <v>996</v>
      </c>
      <c r="D54" s="26">
        <f>VLOOKUP(B55, 'BTC e ETH'!$C$2:$D$6967, 2, TRUE)</f>
        <v>11.26</v>
      </c>
      <c r="E54" s="26">
        <f t="shared" si="2"/>
        <v>4.482490634873054</v>
      </c>
      <c r="F54" s="26">
        <f>IF(A54&gt;$C$3, AVERAGE(INDEX($E$13:$E$1358, A54-$C$3):E53), "")</f>
        <v>4.5013791724870735</v>
      </c>
      <c r="G54" s="26">
        <f>IF(A54&gt;$C$3, STDEV(INDEX($E$13:$E$1358, A54-$C$3):E53), "")</f>
        <v>2.3669976535613292E-2</v>
      </c>
      <c r="H54" s="26">
        <f t="shared" si="3"/>
        <v>-0.79799562055333217</v>
      </c>
      <c r="I54" s="26" t="str">
        <f t="shared" si="4"/>
        <v/>
      </c>
      <c r="J54" s="26">
        <f t="shared" si="0"/>
        <v>966.2</v>
      </c>
      <c r="K54" s="26">
        <f t="shared" si="1"/>
        <v>10.71</v>
      </c>
      <c r="L54" s="26">
        <f t="shared" si="5"/>
        <v>1.8799999999999977</v>
      </c>
      <c r="M54" s="28" t="str">
        <f t="shared" si="7"/>
        <v>Sell</v>
      </c>
      <c r="N54" s="26">
        <f t="shared" si="6"/>
        <v>0</v>
      </c>
      <c r="O54" s="26">
        <f t="shared" si="8"/>
        <v>0</v>
      </c>
    </row>
    <row r="55" spans="1:15" x14ac:dyDescent="0.25">
      <c r="A55" s="26">
        <v>43</v>
      </c>
      <c r="B55" s="27">
        <v>42778</v>
      </c>
      <c r="C55" s="26">
        <f>VLOOKUP(B56, 'BTC e ETH'!$A$2:$B$6967, 2, TRUE)</f>
        <v>996.5</v>
      </c>
      <c r="D55" s="26">
        <f>VLOOKUP(B56, 'BTC e ETH'!$C$2:$D$6967, 2, TRUE)</f>
        <v>11.35</v>
      </c>
      <c r="E55" s="26">
        <f t="shared" si="2"/>
        <v>4.4750313957254377</v>
      </c>
      <c r="F55" s="26">
        <f>IF(A55&gt;$C$3, AVERAGE(INDEX($E$13:$E$1358, A55-$C$3):E54), "")</f>
        <v>4.5021189415797256</v>
      </c>
      <c r="G55" s="26">
        <f>IF(A55&gt;$C$3, STDEV(INDEX($E$13:$E$1358, A55-$C$3):E54), "")</f>
        <v>2.2824191996771191E-2</v>
      </c>
      <c r="H55" s="26">
        <f t="shared" si="3"/>
        <v>-1.1867910092116196</v>
      </c>
      <c r="I55" s="26" t="str">
        <f t="shared" si="4"/>
        <v/>
      </c>
      <c r="J55" s="26">
        <f t="shared" si="0"/>
        <v>966.2</v>
      </c>
      <c r="K55" s="26">
        <f t="shared" si="1"/>
        <v>10.71</v>
      </c>
      <c r="L55" s="26">
        <f t="shared" si="5"/>
        <v>1.7499999999999982</v>
      </c>
      <c r="M55" s="28" t="str">
        <f t="shared" si="7"/>
        <v>Sell</v>
      </c>
      <c r="N55" s="26">
        <f t="shared" si="6"/>
        <v>0</v>
      </c>
      <c r="O55" s="26">
        <f t="shared" si="8"/>
        <v>0</v>
      </c>
    </row>
    <row r="56" spans="1:15" x14ac:dyDescent="0.25">
      <c r="A56" s="26">
        <v>44</v>
      </c>
      <c r="B56" s="27">
        <v>42779</v>
      </c>
      <c r="C56" s="26">
        <f>VLOOKUP(B57, 'BTC e ETH'!$A$2:$B$6967, 2, TRUE)</f>
        <v>1013.7</v>
      </c>
      <c r="D56" s="26">
        <f>VLOOKUP(B57, 'BTC e ETH'!$C$2:$D$6967, 2, TRUE)</f>
        <v>12.96</v>
      </c>
      <c r="E56" s="26">
        <f t="shared" si="2"/>
        <v>4.3594945914642249</v>
      </c>
      <c r="F56" s="26">
        <f>IF(A56&gt;$C$3, AVERAGE(INDEX($E$13:$E$1358, A56-$C$3):E55), "")</f>
        <v>4.5025384206376522</v>
      </c>
      <c r="G56" s="26">
        <f>IF(A56&gt;$C$3, STDEV(INDEX($E$13:$E$1358, A56-$C$3):E55), "")</f>
        <v>2.2216630795373855E-2</v>
      </c>
      <c r="H56" s="26">
        <f t="shared" si="3"/>
        <v>-6.4385923541211811</v>
      </c>
      <c r="I56" s="26" t="str">
        <f t="shared" si="4"/>
        <v>Buy</v>
      </c>
      <c r="J56" s="26">
        <f t="shared" si="0"/>
        <v>966.2</v>
      </c>
      <c r="K56" s="26">
        <f t="shared" si="1"/>
        <v>10.71</v>
      </c>
      <c r="L56" s="26">
        <f t="shared" si="5"/>
        <v>0.25</v>
      </c>
      <c r="M56" s="28" t="str">
        <f t="shared" si="7"/>
        <v>Sell</v>
      </c>
      <c r="N56" s="26">
        <f t="shared" si="6"/>
        <v>0</v>
      </c>
      <c r="O56" s="26">
        <f t="shared" si="8"/>
        <v>0</v>
      </c>
    </row>
    <row r="57" spans="1:15" x14ac:dyDescent="0.25">
      <c r="A57" s="26">
        <v>45</v>
      </c>
      <c r="B57" s="27">
        <v>42780</v>
      </c>
      <c r="C57" s="26">
        <f>VLOOKUP(B58, 'BTC e ETH'!$A$2:$B$6967, 2, TRUE)</f>
        <v>1013.8</v>
      </c>
      <c r="D57" s="26">
        <f>VLOOKUP(B58, 'BTC e ETH'!$C$2:$D$6967, 2, TRUE)</f>
        <v>12.92</v>
      </c>
      <c r="E57" s="26">
        <f t="shared" si="2"/>
        <v>4.3626844276837931</v>
      </c>
      <c r="F57" s="26">
        <f>IF(A57&gt;$C$3, AVERAGE(INDEX($E$13:$E$1358, A57-$C$3):E56), "")</f>
        <v>4.4953503763341223</v>
      </c>
      <c r="G57" s="26">
        <f>IF(A57&gt;$C$3, STDEV(INDEX($E$13:$E$1358, A57-$C$3):E56), "")</f>
        <v>4.2557480121129899E-2</v>
      </c>
      <c r="H57" s="26">
        <f t="shared" si="3"/>
        <v>-3.117335619325361</v>
      </c>
      <c r="I57" s="26" t="str">
        <f t="shared" si="4"/>
        <v>Buy</v>
      </c>
      <c r="J57" s="26">
        <f t="shared" si="0"/>
        <v>966.2</v>
      </c>
      <c r="K57" s="26">
        <f t="shared" si="1"/>
        <v>10.71</v>
      </c>
      <c r="L57" s="26">
        <f t="shared" si="5"/>
        <v>0.33999999999999275</v>
      </c>
      <c r="M57" s="28" t="str">
        <f t="shared" si="7"/>
        <v>Sell</v>
      </c>
      <c r="N57" s="26">
        <f t="shared" si="6"/>
        <v>0</v>
      </c>
      <c r="O57" s="26">
        <f t="shared" si="8"/>
        <v>0</v>
      </c>
    </row>
    <row r="58" spans="1:15" x14ac:dyDescent="0.25">
      <c r="A58" s="26">
        <v>46</v>
      </c>
      <c r="B58" s="27">
        <v>42781</v>
      </c>
      <c r="C58" s="26">
        <f>VLOOKUP(B59, 'BTC e ETH'!$A$2:$B$6967, 2, TRUE)</f>
        <v>1038.4000000000001</v>
      </c>
      <c r="D58" s="26">
        <f>VLOOKUP(B59, 'BTC e ETH'!$C$2:$D$6967, 2, TRUE)</f>
        <v>12.92</v>
      </c>
      <c r="E58" s="26">
        <f t="shared" si="2"/>
        <v>4.3866598475953698</v>
      </c>
      <c r="F58" s="26">
        <f>IF(A58&gt;$C$3, AVERAGE(INDEX($E$13:$E$1358, A58-$C$3):E57), "")</f>
        <v>4.4860498070023329</v>
      </c>
      <c r="G58" s="26">
        <f>IF(A58&gt;$C$3, STDEV(INDEX($E$13:$E$1358, A58-$C$3):E57), "")</f>
        <v>5.4518588983446511E-2</v>
      </c>
      <c r="H58" s="26">
        <f t="shared" si="3"/>
        <v>-1.8230471708858964</v>
      </c>
      <c r="I58" s="26" t="str">
        <f t="shared" si="4"/>
        <v>Buy</v>
      </c>
      <c r="J58" s="26">
        <f t="shared" si="0"/>
        <v>966.2</v>
      </c>
      <c r="K58" s="26">
        <f t="shared" si="1"/>
        <v>10.71</v>
      </c>
      <c r="L58" s="26">
        <f t="shared" si="5"/>
        <v>2.8000000000000069</v>
      </c>
      <c r="M58" s="28" t="str">
        <f t="shared" si="7"/>
        <v>Sell</v>
      </c>
      <c r="N58" s="26">
        <f t="shared" si="6"/>
        <v>0</v>
      </c>
      <c r="O58" s="26">
        <f t="shared" si="8"/>
        <v>0</v>
      </c>
    </row>
    <row r="59" spans="1:15" x14ac:dyDescent="0.25">
      <c r="A59" s="26">
        <v>47</v>
      </c>
      <c r="B59" s="27">
        <v>42782</v>
      </c>
      <c r="C59" s="26">
        <f>VLOOKUP(B60, 'BTC e ETH'!$A$2:$B$6967, 2, TRUE)</f>
        <v>1056.2</v>
      </c>
      <c r="D59" s="26">
        <f>VLOOKUP(B60, 'BTC e ETH'!$C$2:$D$6967, 2, TRUE)</f>
        <v>12.76</v>
      </c>
      <c r="E59" s="26">
        <f t="shared" si="2"/>
        <v>4.416117562356189</v>
      </c>
      <c r="F59" s="26">
        <f>IF(A59&gt;$C$3, AVERAGE(INDEX($E$13:$E$1358, A59-$C$3):E58), "")</f>
        <v>4.4771509243047536</v>
      </c>
      <c r="G59" s="26">
        <f>IF(A59&gt;$C$3, STDEV(INDEX($E$13:$E$1358, A59-$C$3):E58), "")</f>
        <v>5.924527235217629E-2</v>
      </c>
      <c r="H59" s="26">
        <f t="shared" si="3"/>
        <v>-1.0301811355640194</v>
      </c>
      <c r="I59" s="26" t="str">
        <f t="shared" si="4"/>
        <v/>
      </c>
      <c r="J59" s="26">
        <f t="shared" si="0"/>
        <v>966.2</v>
      </c>
      <c r="K59" s="26">
        <f t="shared" si="1"/>
        <v>10.71</v>
      </c>
      <c r="L59" s="26">
        <f t="shared" si="5"/>
        <v>4.9000000000000021</v>
      </c>
      <c r="M59" s="28" t="str">
        <f t="shared" si="7"/>
        <v>Sell</v>
      </c>
      <c r="N59" s="26">
        <f t="shared" si="6"/>
        <v>0</v>
      </c>
      <c r="O59" s="26">
        <f t="shared" si="8"/>
        <v>0</v>
      </c>
    </row>
    <row r="60" spans="1:15" x14ac:dyDescent="0.25">
      <c r="A60" s="26">
        <v>48</v>
      </c>
      <c r="B60" s="27">
        <v>42783</v>
      </c>
      <c r="C60" s="26">
        <f>VLOOKUP(B61, 'BTC e ETH'!$A$2:$B$6967, 2, TRUE)</f>
        <v>1059.8</v>
      </c>
      <c r="D60" s="26">
        <f>VLOOKUP(B61, 'BTC e ETH'!$C$2:$D$6967, 2, TRUE)</f>
        <v>12.79</v>
      </c>
      <c r="E60" s="26">
        <f t="shared" si="2"/>
        <v>4.4171718744679103</v>
      </c>
      <c r="F60" s="26">
        <f>IF(A60&gt;$C$3, AVERAGE(INDEX($E$13:$E$1358, A60-$C$3):E59), "")</f>
        <v>4.4692992310404822</v>
      </c>
      <c r="G60" s="26">
        <f>IF(A60&gt;$C$3, STDEV(INDEX($E$13:$E$1358, A60-$C$3):E59), "")</f>
        <v>5.8991953655018463E-2</v>
      </c>
      <c r="H60" s="26">
        <f t="shared" si="3"/>
        <v>-0.88363502720065379</v>
      </c>
      <c r="I60" s="26" t="str">
        <f t="shared" si="4"/>
        <v/>
      </c>
      <c r="J60" s="26">
        <f t="shared" si="0"/>
        <v>966.2</v>
      </c>
      <c r="K60" s="26">
        <f t="shared" si="1"/>
        <v>10.71</v>
      </c>
      <c r="L60" s="26">
        <f t="shared" si="5"/>
        <v>5.199999999999994</v>
      </c>
      <c r="M60" s="28" t="str">
        <f t="shared" si="7"/>
        <v>Sell</v>
      </c>
      <c r="N60" s="26">
        <f t="shared" si="6"/>
        <v>0</v>
      </c>
      <c r="O60" s="26">
        <f t="shared" si="8"/>
        <v>0</v>
      </c>
    </row>
    <row r="61" spans="1:15" x14ac:dyDescent="0.25">
      <c r="A61" s="26">
        <v>49</v>
      </c>
      <c r="B61" s="27">
        <v>42784</v>
      </c>
      <c r="C61" s="26">
        <f>VLOOKUP(B62, 'BTC e ETH'!$A$2:$B$6967, 2, TRUE)</f>
        <v>1056.2</v>
      </c>
      <c r="D61" s="26">
        <f>VLOOKUP(B62, 'BTC e ETH'!$C$2:$D$6967, 2, TRUE)</f>
        <v>12.8</v>
      </c>
      <c r="E61" s="26">
        <f t="shared" si="2"/>
        <v>4.4129876693472614</v>
      </c>
      <c r="F61" s="26">
        <f>IF(A61&gt;$C$3, AVERAGE(INDEX($E$13:$E$1358, A61-$C$3):E60), "")</f>
        <v>4.4616558888878757</v>
      </c>
      <c r="G61" s="26">
        <f>IF(A61&gt;$C$3, STDEV(INDEX($E$13:$E$1358, A61-$C$3):E60), "")</f>
        <v>5.772630124470355E-2</v>
      </c>
      <c r="H61" s="26">
        <f t="shared" si="3"/>
        <v>-0.84308570774885128</v>
      </c>
      <c r="I61" s="26" t="str">
        <f t="shared" si="4"/>
        <v/>
      </c>
      <c r="J61" s="26">
        <f t="shared" si="0"/>
        <v>966.2</v>
      </c>
      <c r="K61" s="26">
        <f t="shared" si="1"/>
        <v>10.71</v>
      </c>
      <c r="L61" s="26">
        <f t="shared" si="5"/>
        <v>4.82</v>
      </c>
      <c r="M61" s="28" t="str">
        <f t="shared" si="7"/>
        <v>Sell</v>
      </c>
      <c r="N61" s="26">
        <f t="shared" si="6"/>
        <v>0</v>
      </c>
      <c r="O61" s="26">
        <f t="shared" si="8"/>
        <v>0</v>
      </c>
    </row>
    <row r="62" spans="1:15" x14ac:dyDescent="0.25">
      <c r="A62" s="26">
        <v>50</v>
      </c>
      <c r="B62" s="27">
        <v>42785</v>
      </c>
      <c r="C62" s="26">
        <f>VLOOKUP(B63, 'BTC e ETH'!$A$2:$B$6967, 2, TRUE)</f>
        <v>1091.2</v>
      </c>
      <c r="D62" s="26">
        <f>VLOOKUP(B63, 'BTC e ETH'!$C$2:$D$6967, 2, TRUE)</f>
        <v>12.4</v>
      </c>
      <c r="E62" s="26">
        <f t="shared" si="2"/>
        <v>4.4773368144782069</v>
      </c>
      <c r="F62" s="26">
        <f>IF(A62&gt;$C$3, AVERAGE(INDEX($E$13:$E$1358, A62-$C$3):E61), "")</f>
        <v>4.4550677068611026</v>
      </c>
      <c r="G62" s="26">
        <f>IF(A62&gt;$C$3, STDEV(INDEX($E$13:$E$1358, A62-$C$3):E61), "")</f>
        <v>5.7230499157105215E-2</v>
      </c>
      <c r="H62" s="26">
        <f t="shared" si="3"/>
        <v>0.38911258760774731</v>
      </c>
      <c r="I62" s="26" t="str">
        <f t="shared" si="4"/>
        <v/>
      </c>
      <c r="J62" s="26">
        <f t="shared" si="0"/>
        <v>966.2</v>
      </c>
      <c r="K62" s="26">
        <f t="shared" si="1"/>
        <v>10.71</v>
      </c>
      <c r="L62" s="26">
        <f t="shared" si="5"/>
        <v>9.120000000000001</v>
      </c>
      <c r="M62" s="28" t="str">
        <f t="shared" si="7"/>
        <v>Sell</v>
      </c>
      <c r="N62" s="26">
        <f t="shared" si="6"/>
        <v>0</v>
      </c>
      <c r="O62" s="26">
        <f t="shared" si="8"/>
        <v>0</v>
      </c>
    </row>
    <row r="63" spans="1:15" x14ac:dyDescent="0.25">
      <c r="A63" s="26">
        <v>51</v>
      </c>
      <c r="B63" s="27">
        <v>42786</v>
      </c>
      <c r="C63" s="26">
        <f>VLOOKUP(B64, 'BTC e ETH'!$A$2:$B$6967, 2, TRUE)</f>
        <v>1129.5999999999999</v>
      </c>
      <c r="D63" s="26">
        <f>VLOOKUP(B64, 'BTC e ETH'!$C$2:$D$6967, 2, TRUE)</f>
        <v>12.82</v>
      </c>
      <c r="E63" s="26">
        <f t="shared" si="2"/>
        <v>4.4786124152464533</v>
      </c>
      <c r="F63" s="26">
        <f>IF(A63&gt;$C$3, AVERAGE(INDEX($E$13:$E$1358, A63-$C$3):E62), "")</f>
        <v>4.4535430193852958</v>
      </c>
      <c r="G63" s="26">
        <f>IF(A63&gt;$C$3, STDEV(INDEX($E$13:$E$1358, A63-$C$3):E62), "")</f>
        <v>5.6238075772705953E-2</v>
      </c>
      <c r="H63" s="26">
        <f t="shared" si="3"/>
        <v>0.44577264632024194</v>
      </c>
      <c r="I63" s="26" t="str">
        <f t="shared" si="4"/>
        <v/>
      </c>
      <c r="J63" s="26">
        <f t="shared" si="0"/>
        <v>966.2</v>
      </c>
      <c r="K63" s="26">
        <f t="shared" si="1"/>
        <v>10.71</v>
      </c>
      <c r="L63" s="26">
        <f t="shared" si="5"/>
        <v>12.119999999999987</v>
      </c>
      <c r="M63" s="28" t="str">
        <f t="shared" si="7"/>
        <v>Sell</v>
      </c>
      <c r="N63" s="26">
        <f t="shared" si="6"/>
        <v>0</v>
      </c>
      <c r="O63" s="26">
        <f t="shared" si="8"/>
        <v>0</v>
      </c>
    </row>
    <row r="64" spans="1:15" x14ac:dyDescent="0.25">
      <c r="A64" s="26">
        <v>52</v>
      </c>
      <c r="B64" s="27">
        <v>42787</v>
      </c>
      <c r="C64" s="26">
        <f>VLOOKUP(B65, 'BTC e ETH'!$A$2:$B$6967, 2, TRUE)</f>
        <v>1125.3</v>
      </c>
      <c r="D64" s="26">
        <f>VLOOKUP(B65, 'BTC e ETH'!$C$2:$D$6967, 2, TRUE)</f>
        <v>12.68</v>
      </c>
      <c r="E64" s="26">
        <f t="shared" si="2"/>
        <v>4.4857789967468715</v>
      </c>
      <c r="F64" s="26">
        <f>IF(A64&gt;$C$3, AVERAGE(INDEX($E$13:$E$1358, A64-$C$3):E63), "")</f>
        <v>4.4518816730770014</v>
      </c>
      <c r="G64" s="26">
        <f>IF(A64&gt;$C$3, STDEV(INDEX($E$13:$E$1358, A64-$C$3):E63), "")</f>
        <v>5.5010525428724075E-2</v>
      </c>
      <c r="H64" s="26">
        <f t="shared" si="3"/>
        <v>0.61619705330373731</v>
      </c>
      <c r="I64" s="26" t="str">
        <f t="shared" si="4"/>
        <v/>
      </c>
      <c r="J64" s="26">
        <f t="shared" si="0"/>
        <v>966.2</v>
      </c>
      <c r="K64" s="26">
        <f t="shared" si="1"/>
        <v>10.71</v>
      </c>
      <c r="L64" s="26">
        <f t="shared" si="5"/>
        <v>11.969999999999994</v>
      </c>
      <c r="M64" s="28" t="str">
        <f t="shared" si="7"/>
        <v>Sell</v>
      </c>
      <c r="N64" s="26">
        <f t="shared" si="6"/>
        <v>0</v>
      </c>
      <c r="O64" s="26">
        <f t="shared" si="8"/>
        <v>0</v>
      </c>
    </row>
    <row r="65" spans="1:15" x14ac:dyDescent="0.25">
      <c r="A65" s="26">
        <v>53</v>
      </c>
      <c r="B65" s="27">
        <v>42788</v>
      </c>
      <c r="C65" s="26">
        <f>VLOOKUP(B66, 'BTC e ETH'!$A$2:$B$6967, 2, TRUE)</f>
        <v>1190.9000000000001</v>
      </c>
      <c r="D65" s="26">
        <f>VLOOKUP(B66, 'BTC e ETH'!$C$2:$D$6967, 2, TRUE)</f>
        <v>13.27</v>
      </c>
      <c r="E65" s="26">
        <f t="shared" si="2"/>
        <v>4.4969587544298344</v>
      </c>
      <c r="F65" s="26">
        <f>IF(A65&gt;$C$3, AVERAGE(INDEX($E$13:$E$1358, A65-$C$3):E64), "")</f>
        <v>4.4493300540641094</v>
      </c>
      <c r="G65" s="26">
        <f>IF(A65&gt;$C$3, STDEV(INDEX($E$13:$E$1358, A65-$C$3):E64), "")</f>
        <v>5.2241770878623896E-2</v>
      </c>
      <c r="H65" s="26">
        <f t="shared" si="3"/>
        <v>0.91169766194150048</v>
      </c>
      <c r="I65" s="26" t="str">
        <f t="shared" si="4"/>
        <v/>
      </c>
      <c r="J65" s="26">
        <f t="shared" si="0"/>
        <v>966.2</v>
      </c>
      <c r="K65" s="26">
        <f t="shared" si="1"/>
        <v>10.71</v>
      </c>
      <c r="L65" s="26">
        <f t="shared" si="5"/>
        <v>17.350000000000009</v>
      </c>
      <c r="M65" s="28" t="str">
        <f t="shared" si="7"/>
        <v>Sell</v>
      </c>
      <c r="N65" s="26">
        <f t="shared" si="6"/>
        <v>0</v>
      </c>
      <c r="O65" s="26">
        <f t="shared" si="8"/>
        <v>0</v>
      </c>
    </row>
    <row r="66" spans="1:15" x14ac:dyDescent="0.25">
      <c r="A66" s="26">
        <v>54</v>
      </c>
      <c r="B66" s="27">
        <v>42789</v>
      </c>
      <c r="C66" s="26">
        <f>VLOOKUP(B67, 'BTC e ETH'!$A$2:$B$6967, 2, TRUE)</f>
        <v>1185.0999999999999</v>
      </c>
      <c r="D66" s="26">
        <f>VLOOKUP(B67, 'BTC e ETH'!$C$2:$D$6967, 2, TRUE)</f>
        <v>13.11</v>
      </c>
      <c r="E66" s="26">
        <f t="shared" si="2"/>
        <v>4.5042071404187949</v>
      </c>
      <c r="F66" s="26">
        <f>IF(A66&gt;$C$3, AVERAGE(INDEX($E$13:$E$1358, A66-$C$3):E65), "")</f>
        <v>4.4473816917912936</v>
      </c>
      <c r="G66" s="26">
        <f>IF(A66&gt;$C$3, STDEV(INDEX($E$13:$E$1358, A66-$C$3):E65), "")</f>
        <v>4.9651521430823457E-2</v>
      </c>
      <c r="H66" s="26">
        <f t="shared" si="3"/>
        <v>1.1444855462621186</v>
      </c>
      <c r="I66" s="26" t="str">
        <f t="shared" si="4"/>
        <v/>
      </c>
      <c r="J66" s="26">
        <f t="shared" si="0"/>
        <v>966.2</v>
      </c>
      <c r="K66" s="26">
        <f t="shared" si="1"/>
        <v>10.71</v>
      </c>
      <c r="L66" s="26">
        <f t="shared" si="5"/>
        <v>17.089999999999989</v>
      </c>
      <c r="M66" s="28" t="str">
        <f t="shared" si="7"/>
        <v>Sell</v>
      </c>
      <c r="N66" s="26">
        <f t="shared" si="6"/>
        <v>0</v>
      </c>
      <c r="O66" s="26">
        <f t="shared" si="8"/>
        <v>0</v>
      </c>
    </row>
    <row r="67" spans="1:15" x14ac:dyDescent="0.25">
      <c r="A67" s="26">
        <v>55</v>
      </c>
      <c r="B67" s="27">
        <v>42790</v>
      </c>
      <c r="C67" s="26">
        <f>VLOOKUP(B68, 'BTC e ETH'!$A$2:$B$6967, 2, TRUE)</f>
        <v>1153</v>
      </c>
      <c r="D67" s="26">
        <f>VLOOKUP(B68, 'BTC e ETH'!$C$2:$D$6967, 2, TRUE)</f>
        <v>13.55</v>
      </c>
      <c r="E67" s="26">
        <f t="shared" si="2"/>
        <v>4.4437359729433492</v>
      </c>
      <c r="F67" s="26">
        <f>IF(A67&gt;$C$3, AVERAGE(INDEX($E$13:$E$1358, A67-$C$3):E66), "")</f>
        <v>4.4474035776900802</v>
      </c>
      <c r="G67" s="26">
        <f>IF(A67&gt;$C$3, STDEV(INDEX($E$13:$E$1358, A67-$C$3):E66), "")</f>
        <v>4.9678268781542891E-2</v>
      </c>
      <c r="H67" s="26">
        <f t="shared" si="3"/>
        <v>-7.3827144880170156E-2</v>
      </c>
      <c r="I67" s="26" t="str">
        <f t="shared" si="4"/>
        <v/>
      </c>
      <c r="J67" s="26">
        <f t="shared" si="0"/>
        <v>966.2</v>
      </c>
      <c r="K67" s="26">
        <f t="shared" si="1"/>
        <v>10.71</v>
      </c>
      <c r="L67" s="26">
        <f t="shared" si="5"/>
        <v>12.999999999999996</v>
      </c>
      <c r="M67" s="28" t="str">
        <f t="shared" si="7"/>
        <v>Sell</v>
      </c>
      <c r="N67" s="26">
        <f t="shared" si="6"/>
        <v>0</v>
      </c>
      <c r="O67" s="26">
        <f t="shared" si="8"/>
        <v>0</v>
      </c>
    </row>
    <row r="68" spans="1:15" x14ac:dyDescent="0.25">
      <c r="A68" s="26">
        <v>56</v>
      </c>
      <c r="B68" s="27">
        <v>42791</v>
      </c>
      <c r="C68" s="26">
        <f>VLOOKUP(B69, 'BTC e ETH'!$A$2:$B$6967, 2, TRUE)</f>
        <v>1178.3</v>
      </c>
      <c r="D68" s="26">
        <f>VLOOKUP(B69, 'BTC e ETH'!$C$2:$D$6967, 2, TRUE)</f>
        <v>14.57</v>
      </c>
      <c r="E68" s="26">
        <f t="shared" si="2"/>
        <v>4.3928633805121811</v>
      </c>
      <c r="F68" s="26">
        <f>IF(A68&gt;$C$3, AVERAGE(INDEX($E$13:$E$1358, A68-$C$3):E67), "")</f>
        <v>4.4453246171151966</v>
      </c>
      <c r="G68" s="26">
        <f>IF(A68&gt;$C$3, STDEV(INDEX($E$13:$E$1358, A68-$C$3):E67), "")</f>
        <v>4.9093548543832528E-2</v>
      </c>
      <c r="H68" s="26">
        <f t="shared" si="3"/>
        <v>-1.0685973648080493</v>
      </c>
      <c r="I68" s="26" t="str">
        <f t="shared" si="4"/>
        <v/>
      </c>
      <c r="J68" s="26">
        <f t="shared" si="0"/>
        <v>966.2</v>
      </c>
      <c r="K68" s="26">
        <f t="shared" si="1"/>
        <v>10.71</v>
      </c>
      <c r="L68" s="26">
        <f t="shared" si="5"/>
        <v>13.489999999999995</v>
      </c>
      <c r="M68" s="28" t="str">
        <f t="shared" si="7"/>
        <v>Sell</v>
      </c>
      <c r="N68" s="26">
        <f t="shared" si="6"/>
        <v>0</v>
      </c>
      <c r="O68" s="26">
        <f t="shared" si="8"/>
        <v>0</v>
      </c>
    </row>
    <row r="69" spans="1:15" x14ac:dyDescent="0.25">
      <c r="A69" s="26">
        <v>57</v>
      </c>
      <c r="B69" s="27">
        <v>42792</v>
      </c>
      <c r="C69" s="26">
        <f>VLOOKUP(B70, 'BTC e ETH'!$A$2:$B$6967, 2, TRUE)</f>
        <v>1195.5</v>
      </c>
      <c r="D69" s="26">
        <f>VLOOKUP(B70, 'BTC e ETH'!$C$2:$D$6967, 2, TRUE)</f>
        <v>15.5</v>
      </c>
      <c r="E69" s="26">
        <f t="shared" si="2"/>
        <v>4.3454797629731781</v>
      </c>
      <c r="F69" s="26">
        <f>IF(A69&gt;$C$3, AVERAGE(INDEX($E$13:$E$1358, A69-$C$3):E68), "")</f>
        <v>4.4394754318859286</v>
      </c>
      <c r="G69" s="26">
        <f>IF(A69&gt;$C$3, STDEV(INDEX($E$13:$E$1358, A69-$C$3):E68), "")</f>
        <v>4.9811805503366904E-2</v>
      </c>
      <c r="H69" s="26">
        <f t="shared" si="3"/>
        <v>-1.8870158983977638</v>
      </c>
      <c r="I69" s="26" t="str">
        <f t="shared" si="4"/>
        <v>Buy</v>
      </c>
      <c r="J69" s="26">
        <f t="shared" si="0"/>
        <v>966.2</v>
      </c>
      <c r="K69" s="26">
        <f t="shared" si="1"/>
        <v>10.71</v>
      </c>
      <c r="L69" s="26">
        <f t="shared" si="5"/>
        <v>13.349999999999998</v>
      </c>
      <c r="M69" s="28" t="str">
        <f t="shared" si="7"/>
        <v>Sell</v>
      </c>
      <c r="N69" s="26">
        <f t="shared" si="6"/>
        <v>0</v>
      </c>
      <c r="O69" s="26">
        <f t="shared" si="8"/>
        <v>0</v>
      </c>
    </row>
    <row r="70" spans="1:15" x14ac:dyDescent="0.25">
      <c r="A70" s="26">
        <v>58</v>
      </c>
      <c r="B70" s="27">
        <v>42793</v>
      </c>
      <c r="C70" s="26">
        <f>VLOOKUP(B71, 'BTC e ETH'!$A$2:$B$6967, 2, TRUE)</f>
        <v>1189.0999999999999</v>
      </c>
      <c r="D70" s="26">
        <f>VLOOKUP(B71, 'BTC e ETH'!$C$2:$D$6967, 2, TRUE)</f>
        <v>15.86</v>
      </c>
      <c r="E70" s="26">
        <f t="shared" si="2"/>
        <v>4.3171517812368316</v>
      </c>
      <c r="F70" s="26">
        <f>IF(A70&gt;$C$3, AVERAGE(INDEX($E$13:$E$1358, A70-$C$3):E69), "")</f>
        <v>4.430341373759271</v>
      </c>
      <c r="G70" s="26">
        <f>IF(A70&gt;$C$3, STDEV(INDEX($E$13:$E$1358, A70-$C$3):E69), "")</f>
        <v>5.3765653111766835E-2</v>
      </c>
      <c r="H70" s="26">
        <f t="shared" si="3"/>
        <v>-2.1052397947653185</v>
      </c>
      <c r="I70" s="26" t="str">
        <f t="shared" si="4"/>
        <v>Buy</v>
      </c>
      <c r="J70" s="26">
        <f t="shared" si="0"/>
        <v>966.2</v>
      </c>
      <c r="K70" s="26">
        <f t="shared" si="1"/>
        <v>10.71</v>
      </c>
      <c r="L70" s="26">
        <f t="shared" si="5"/>
        <v>11.989999999999991</v>
      </c>
      <c r="M70" s="28" t="str">
        <f t="shared" si="7"/>
        <v>Sell</v>
      </c>
      <c r="N70" s="26">
        <f t="shared" si="6"/>
        <v>0</v>
      </c>
      <c r="O70" s="26">
        <f t="shared" si="8"/>
        <v>0</v>
      </c>
    </row>
    <row r="71" spans="1:15" x14ac:dyDescent="0.25">
      <c r="A71" s="26">
        <v>59</v>
      </c>
      <c r="B71" s="27">
        <v>42794</v>
      </c>
      <c r="C71" s="26">
        <f>VLOOKUP(B72, 'BTC e ETH'!$A$2:$B$6967, 2, TRUE)</f>
        <v>1232.8</v>
      </c>
      <c r="D71" s="26">
        <f>VLOOKUP(B72, 'BTC e ETH'!$C$2:$D$6967, 2, TRUE)</f>
        <v>17.43</v>
      </c>
      <c r="E71" s="26">
        <f t="shared" si="2"/>
        <v>4.2588504244739767</v>
      </c>
      <c r="F71" s="26">
        <f>IF(A71&gt;$C$3, AVERAGE(INDEX($E$13:$E$1358, A71-$C$3):E70), "")</f>
        <v>4.419816066126697</v>
      </c>
      <c r="G71" s="26">
        <f>IF(A71&gt;$C$3, STDEV(INDEX($E$13:$E$1358, A71-$C$3):E70), "")</f>
        <v>5.9535937912768448E-2</v>
      </c>
      <c r="H71" s="26">
        <f t="shared" si="3"/>
        <v>-2.7036718878699082</v>
      </c>
      <c r="I71" s="26" t="str">
        <f t="shared" si="4"/>
        <v>Buy</v>
      </c>
      <c r="J71" s="26">
        <f t="shared" si="0"/>
        <v>966.2</v>
      </c>
      <c r="K71" s="26">
        <f t="shared" si="1"/>
        <v>10.71</v>
      </c>
      <c r="L71" s="26">
        <f t="shared" si="5"/>
        <v>13.219999999999995</v>
      </c>
      <c r="M71" s="28" t="str">
        <f t="shared" si="7"/>
        <v>Sell</v>
      </c>
      <c r="N71" s="26">
        <f t="shared" si="6"/>
        <v>0</v>
      </c>
      <c r="O71" s="26">
        <f t="shared" si="8"/>
        <v>0</v>
      </c>
    </row>
    <row r="72" spans="1:15" x14ac:dyDescent="0.25">
      <c r="A72" s="26">
        <v>60</v>
      </c>
      <c r="B72" s="27">
        <v>42795</v>
      </c>
      <c r="C72" s="26">
        <f>VLOOKUP(B73, 'BTC e ETH'!$A$2:$B$6967, 2, TRUE)</f>
        <v>1262.3</v>
      </c>
      <c r="D72" s="26">
        <f>VLOOKUP(B73, 'BTC e ETH'!$C$2:$D$6967, 2, TRUE)</f>
        <v>19.02</v>
      </c>
      <c r="E72" s="26">
        <f t="shared" si="2"/>
        <v>4.1951996756415717</v>
      </c>
      <c r="F72" s="26">
        <f>IF(A72&gt;$C$3, AVERAGE(INDEX($E$13:$E$1358, A72-$C$3):E71), "")</f>
        <v>4.4131064549940131</v>
      </c>
      <c r="G72" s="26">
        <f>IF(A72&gt;$C$3, STDEV(INDEX($E$13:$E$1358, A72-$C$3):E71), "")</f>
        <v>7.1323891463060216E-2</v>
      </c>
      <c r="H72" s="26">
        <f t="shared" si="3"/>
        <v>-3.0551723256056325</v>
      </c>
      <c r="I72" s="26" t="str">
        <f t="shared" si="4"/>
        <v>Buy</v>
      </c>
      <c r="J72" s="26">
        <f t="shared" si="0"/>
        <v>966.2</v>
      </c>
      <c r="K72" s="26">
        <f t="shared" si="1"/>
        <v>10.71</v>
      </c>
      <c r="L72" s="26">
        <f t="shared" si="5"/>
        <v>12.989999999999995</v>
      </c>
      <c r="M72" s="28" t="str">
        <f t="shared" si="7"/>
        <v>Sell</v>
      </c>
      <c r="N72" s="26">
        <f t="shared" si="6"/>
        <v>0</v>
      </c>
      <c r="O72" s="26">
        <f t="shared" si="8"/>
        <v>0</v>
      </c>
    </row>
    <row r="73" spans="1:15" x14ac:dyDescent="0.25">
      <c r="A73" s="26">
        <v>61</v>
      </c>
      <c r="B73" s="27">
        <v>42796</v>
      </c>
      <c r="C73" s="26">
        <f>VLOOKUP(B74, 'BTC e ETH'!$A$2:$B$6967, 2, TRUE)</f>
        <v>1288.2</v>
      </c>
      <c r="D73" s="26">
        <f>VLOOKUP(B74, 'BTC e ETH'!$C$2:$D$6967, 2, TRUE)</f>
        <v>19.489999999999998</v>
      </c>
      <c r="E73" s="26">
        <f t="shared" si="2"/>
        <v>4.1910996605933208</v>
      </c>
      <c r="F73" s="26">
        <f>IF(A73&gt;$C$3, AVERAGE(INDEX($E$13:$E$1358, A73-$C$3):E72), "")</f>
        <v>4.4019408048578645</v>
      </c>
      <c r="G73" s="26">
        <f>IF(A73&gt;$C$3, STDEV(INDEX($E$13:$E$1358, A73-$C$3):E72), "")</f>
        <v>9.0352592030697648E-2</v>
      </c>
      <c r="H73" s="26">
        <f t="shared" si="3"/>
        <v>-2.3335373067427838</v>
      </c>
      <c r="I73" s="26" t="str">
        <f t="shared" si="4"/>
        <v>Buy</v>
      </c>
      <c r="J73" s="26">
        <f t="shared" si="0"/>
        <v>966.2</v>
      </c>
      <c r="K73" s="26">
        <f t="shared" si="1"/>
        <v>10.71</v>
      </c>
      <c r="L73" s="26">
        <f t="shared" si="5"/>
        <v>14.640000000000008</v>
      </c>
      <c r="M73" s="28" t="str">
        <f t="shared" si="7"/>
        <v>Sell</v>
      </c>
      <c r="N73" s="26">
        <f t="shared" si="6"/>
        <v>0</v>
      </c>
      <c r="O73" s="26">
        <f t="shared" si="8"/>
        <v>0</v>
      </c>
    </row>
    <row r="74" spans="1:15" x14ac:dyDescent="0.25">
      <c r="A74" s="26">
        <v>62</v>
      </c>
      <c r="B74" s="27">
        <v>42797</v>
      </c>
      <c r="C74" s="26">
        <f>VLOOKUP(B75, 'BTC e ETH'!$A$2:$B$6967, 2, TRUE)</f>
        <v>1267.8</v>
      </c>
      <c r="D74" s="26">
        <f>VLOOKUP(B75, 'BTC e ETH'!$C$2:$D$6967, 2, TRUE)</f>
        <v>18.5</v>
      </c>
      <c r="E74" s="26">
        <f t="shared" si="2"/>
        <v>4.2272676617657865</v>
      </c>
      <c r="F74" s="26">
        <f>IF(A74&gt;$C$3, AVERAGE(INDEX($E$13:$E$1358, A74-$C$3):E73), "")</f>
        <v>4.3889034590577287</v>
      </c>
      <c r="G74" s="26">
        <f>IF(A74&gt;$C$3, STDEV(INDEX($E$13:$E$1358, A74-$C$3):E73), "")</f>
        <v>0.10554659333020343</v>
      </c>
      <c r="H74" s="26">
        <f t="shared" si="3"/>
        <v>-1.5314165260290613</v>
      </c>
      <c r="I74" s="26" t="str">
        <f t="shared" si="4"/>
        <v/>
      </c>
      <c r="J74" s="26">
        <f t="shared" si="0"/>
        <v>966.2</v>
      </c>
      <c r="K74" s="26">
        <f t="shared" si="1"/>
        <v>10.71</v>
      </c>
      <c r="L74" s="26">
        <f t="shared" si="5"/>
        <v>14.579999999999995</v>
      </c>
      <c r="M74" s="28" t="str">
        <f t="shared" si="7"/>
        <v>Sell</v>
      </c>
      <c r="N74" s="26">
        <f t="shared" si="6"/>
        <v>0</v>
      </c>
      <c r="O74" s="26">
        <f t="shared" si="8"/>
        <v>0</v>
      </c>
    </row>
    <row r="75" spans="1:15" x14ac:dyDescent="0.25">
      <c r="A75" s="26">
        <v>63</v>
      </c>
      <c r="B75" s="27">
        <v>42798</v>
      </c>
      <c r="C75" s="26">
        <f>VLOOKUP(B76, 'BTC e ETH'!$A$2:$B$6967, 2, TRUE)</f>
        <v>1278.4000000000001</v>
      </c>
      <c r="D75" s="26">
        <f>VLOOKUP(B76, 'BTC e ETH'!$C$2:$D$6967, 2, TRUE)</f>
        <v>19.350000000000001</v>
      </c>
      <c r="E75" s="26">
        <f t="shared" si="2"/>
        <v>4.1906721555362196</v>
      </c>
      <c r="F75" s="26">
        <f>IF(A75&gt;$C$3, AVERAGE(INDEX($E$13:$E$1358, A75-$C$3):E74), "")</f>
        <v>4.3763134656850351</v>
      </c>
      <c r="G75" s="26">
        <f>IF(A75&gt;$C$3, STDEV(INDEX($E$13:$E$1358, A75-$C$3):E74), "")</f>
        <v>0.11306416371801406</v>
      </c>
      <c r="H75" s="26">
        <f t="shared" si="3"/>
        <v>-1.641911141816883</v>
      </c>
      <c r="I75" s="26" t="str">
        <f t="shared" si="4"/>
        <v/>
      </c>
      <c r="J75" s="26">
        <f t="shared" si="0"/>
        <v>966.2</v>
      </c>
      <c r="K75" s="26">
        <f t="shared" si="1"/>
        <v>10.71</v>
      </c>
      <c r="L75" s="26">
        <f t="shared" si="5"/>
        <v>13.940000000000005</v>
      </c>
      <c r="M75" s="28" t="str">
        <f t="shared" si="7"/>
        <v>Sell</v>
      </c>
      <c r="N75" s="26">
        <f t="shared" si="6"/>
        <v>0</v>
      </c>
      <c r="O75" s="26">
        <f t="shared" si="8"/>
        <v>0</v>
      </c>
    </row>
    <row r="76" spans="1:15" x14ac:dyDescent="0.25">
      <c r="A76" s="26">
        <v>64</v>
      </c>
      <c r="B76" s="27">
        <v>42799</v>
      </c>
      <c r="C76" s="26">
        <f>VLOOKUP(B77, 'BTC e ETH'!$A$2:$B$6967, 2, TRUE)</f>
        <v>1279.3</v>
      </c>
      <c r="D76" s="26">
        <f>VLOOKUP(B77, 'BTC e ETH'!$C$2:$D$6967, 2, TRUE)</f>
        <v>19.510000000000002</v>
      </c>
      <c r="E76" s="26">
        <f t="shared" si="2"/>
        <v>4.1831411776879692</v>
      </c>
      <c r="F76" s="26">
        <f>IF(A76&gt;$C$3, AVERAGE(INDEX($E$13:$E$1358, A76-$C$3):E75), "")</f>
        <v>4.3612134844229216</v>
      </c>
      <c r="G76" s="26">
        <f>IF(A76&gt;$C$3, STDEV(INDEX($E$13:$E$1358, A76-$C$3):E75), "")</f>
        <v>0.12199010984364742</v>
      </c>
      <c r="H76" s="26">
        <f t="shared" si="3"/>
        <v>-1.4597274071085311</v>
      </c>
      <c r="I76" s="26" t="str">
        <f t="shared" si="4"/>
        <v/>
      </c>
      <c r="J76" s="26">
        <f t="shared" si="0"/>
        <v>966.2</v>
      </c>
      <c r="K76" s="26">
        <f t="shared" si="1"/>
        <v>10.71</v>
      </c>
      <c r="L76" s="26">
        <f t="shared" si="5"/>
        <v>13.70999999999999</v>
      </c>
      <c r="M76" s="28" t="str">
        <f t="shared" si="7"/>
        <v>Sell</v>
      </c>
      <c r="N76" s="26">
        <f t="shared" si="6"/>
        <v>0</v>
      </c>
      <c r="O76" s="26">
        <f t="shared" si="8"/>
        <v>0</v>
      </c>
    </row>
    <row r="77" spans="1:15" x14ac:dyDescent="0.25">
      <c r="A77" s="26">
        <v>65</v>
      </c>
      <c r="B77" s="27">
        <v>42800</v>
      </c>
      <c r="C77" s="26">
        <f>VLOOKUP(B78, 'BTC e ETH'!$A$2:$B$6967, 2, TRUE)</f>
        <v>1232.4000000000001</v>
      </c>
      <c r="D77" s="26">
        <f>VLOOKUP(B78, 'BTC e ETH'!$C$2:$D$6967, 2, TRUE)</f>
        <v>18.88</v>
      </c>
      <c r="E77" s="26">
        <f t="shared" si="2"/>
        <v>4.1786156060051587</v>
      </c>
      <c r="F77" s="26">
        <f>IF(A77&gt;$C$3, AVERAGE(INDEX($E$13:$E$1358, A77-$C$3):E76), "")</f>
        <v>4.3458903849789694</v>
      </c>
      <c r="G77" s="26">
        <f>IF(A77&gt;$C$3, STDEV(INDEX($E$13:$E$1358, A77-$C$3):E76), "")</f>
        <v>0.12924214155389016</v>
      </c>
      <c r="H77" s="26">
        <f t="shared" si="3"/>
        <v>-1.2942742743400153</v>
      </c>
      <c r="I77" s="26" t="str">
        <f t="shared" si="4"/>
        <v/>
      </c>
      <c r="J77" s="26">
        <f t="shared" ref="J77:J140" si="9">IF(M77=M76, J76, IF(OR(M77="TP", M77="SL"), "", IF(I77="Buy", D77, IF(I77="Sell", C77, ""))))</f>
        <v>966.2</v>
      </c>
      <c r="K77" s="26">
        <f t="shared" ref="K77:K140" si="10">IF(M77=M76, K76, IF(OR(M77="TP", M77="SL"), "",IF(I77="Buy", C77, IF(I77="Sell", D77, ""))))</f>
        <v>10.71</v>
      </c>
      <c r="L77" s="26">
        <f t="shared" si="5"/>
        <v>10.280000000000008</v>
      </c>
      <c r="M77" s="28" t="str">
        <f t="shared" si="7"/>
        <v>Sell</v>
      </c>
      <c r="N77" s="26">
        <f t="shared" si="6"/>
        <v>0</v>
      </c>
      <c r="O77" s="26">
        <f t="shared" si="8"/>
        <v>0</v>
      </c>
    </row>
    <row r="78" spans="1:15" x14ac:dyDescent="0.25">
      <c r="A78" s="26">
        <v>66</v>
      </c>
      <c r="B78" s="27">
        <v>42801</v>
      </c>
      <c r="C78" s="26">
        <f>VLOOKUP(B79, 'BTC e ETH'!$A$2:$B$6967, 2, TRUE)</f>
        <v>1149.3</v>
      </c>
      <c r="D78" s="26">
        <f>VLOOKUP(B79, 'BTC e ETH'!$C$2:$D$6967, 2, TRUE)</f>
        <v>16.510000000000002</v>
      </c>
      <c r="E78" s="26">
        <f t="shared" ref="E78:E141" si="11">LN(C78/D78)</f>
        <v>4.242942082442676</v>
      </c>
      <c r="F78" s="26">
        <f>IF(A78&gt;$C$3, AVERAGE(INDEX($E$13:$E$1358, A78-$C$3):E77), "")</f>
        <v>4.3259756377474332</v>
      </c>
      <c r="G78" s="26">
        <f>IF(A78&gt;$C$3, STDEV(INDEX($E$13:$E$1358, A78-$C$3):E77), "")</f>
        <v>0.13054916059294083</v>
      </c>
      <c r="H78" s="26">
        <f t="shared" ref="H78:H141" si="12">IF(F78="","",(E78-F78)/G78)</f>
        <v>-0.63603285480831395</v>
      </c>
      <c r="I78" s="26" t="str">
        <f t="shared" ref="I78:I141" si="13">IF(H78="", "", IF(H78&lt;$C$4, "Buy", IF(H78&gt;$C$5, "Sell", "")))</f>
        <v/>
      </c>
      <c r="J78" s="26">
        <f t="shared" si="9"/>
        <v>966.2</v>
      </c>
      <c r="K78" s="26">
        <f t="shared" si="10"/>
        <v>10.71</v>
      </c>
      <c r="L78" s="26">
        <f t="shared" ref="L78:L141" si="14">IF(M77="Buy", (K77-C78)*$C$8+(D78-J77)*$C$9, IF(M77="Sell", (K77-D78)*$C$9+(C78-J77)*$C$8, ""))</f>
        <v>6.7099999999999902</v>
      </c>
      <c r="M78" s="28" t="str">
        <f t="shared" si="7"/>
        <v>Sell</v>
      </c>
      <c r="N78" s="26">
        <f t="shared" ref="N78:N141" si="15">IF(IF(OR(M78="TP",M78="SL"),L78,0)&lt;=$C$6,$C$6,IF(IF(OR(M78="TP",M78="SL"),L78,0)&gt;$C$7,$C$7,IF(OR(M78="TP",M78="SL"),L78,0)))</f>
        <v>0</v>
      </c>
      <c r="O78" s="26">
        <f t="shared" si="8"/>
        <v>0</v>
      </c>
    </row>
    <row r="79" spans="1:15" x14ac:dyDescent="0.25">
      <c r="A79" s="26">
        <v>67</v>
      </c>
      <c r="B79" s="27">
        <v>42802</v>
      </c>
      <c r="C79" s="26">
        <f>VLOOKUP(B80, 'BTC e ETH'!$A$2:$B$6967, 2, TRUE)</f>
        <v>1190.4000000000001</v>
      </c>
      <c r="D79" s="26">
        <f>VLOOKUP(B80, 'BTC e ETH'!$C$2:$D$6967, 2, TRUE)</f>
        <v>17.75</v>
      </c>
      <c r="E79" s="26">
        <f t="shared" si="11"/>
        <v>4.2056591481574026</v>
      </c>
      <c r="F79" s="26">
        <f>IF(A79&gt;$C$3, AVERAGE(INDEX($E$13:$E$1358, A79-$C$3):E78), "")</f>
        <v>4.3102642822271822</v>
      </c>
      <c r="G79" s="26">
        <f>IF(A79&gt;$C$3, STDEV(INDEX($E$13:$E$1358, A79-$C$3):E78), "")</f>
        <v>0.12492770815793171</v>
      </c>
      <c r="H79" s="26">
        <f t="shared" si="12"/>
        <v>-0.83732532688056149</v>
      </c>
      <c r="I79" s="26" t="str">
        <f t="shared" si="13"/>
        <v/>
      </c>
      <c r="J79" s="26">
        <f t="shared" si="9"/>
        <v>966.2</v>
      </c>
      <c r="K79" s="26">
        <f t="shared" si="10"/>
        <v>10.71</v>
      </c>
      <c r="L79" s="26">
        <f t="shared" si="14"/>
        <v>8.340000000000007</v>
      </c>
      <c r="M79" s="28" t="str">
        <f t="shared" ref="M79:M142" si="16">IF(OR(M78="", M78="SL", M78="TP"), I79, IF(L79="", "", IF(L79&lt;$C$6, "SL", IF(L79&gt;$C$7, "TP", M78))))</f>
        <v>Sell</v>
      </c>
      <c r="N79" s="26">
        <f t="shared" si="15"/>
        <v>0</v>
      </c>
      <c r="O79" s="26">
        <f t="shared" ref="O79:O142" si="17">N79+O78</f>
        <v>0</v>
      </c>
    </row>
    <row r="80" spans="1:15" x14ac:dyDescent="0.25">
      <c r="A80" s="26">
        <v>68</v>
      </c>
      <c r="B80" s="27">
        <v>42803</v>
      </c>
      <c r="C80" s="26">
        <f>VLOOKUP(B81, 'BTC e ETH'!$A$2:$B$6967, 2, TRUE)</f>
        <v>1113.5999999999999</v>
      </c>
      <c r="D80" s="26">
        <f>VLOOKUP(B81, 'BTC e ETH'!$C$2:$D$6967, 2, TRUE)</f>
        <v>19.18</v>
      </c>
      <c r="E80" s="26">
        <f t="shared" si="11"/>
        <v>4.0614852201248626</v>
      </c>
      <c r="F80" s="26">
        <f>IF(A80&gt;$C$3, AVERAGE(INDEX($E$13:$E$1358, A80-$C$3):E79), "")</f>
        <v>4.2915896256545505</v>
      </c>
      <c r="G80" s="26">
        <f>IF(A80&gt;$C$3, STDEV(INDEX($E$13:$E$1358, A80-$C$3):E79), "")</f>
        <v>0.1175350187353142</v>
      </c>
      <c r="H80" s="26">
        <f t="shared" si="12"/>
        <v>-1.9577518939089722</v>
      </c>
      <c r="I80" s="26" t="str">
        <f t="shared" si="13"/>
        <v>Buy</v>
      </c>
      <c r="J80" s="26">
        <f t="shared" si="9"/>
        <v>966.2</v>
      </c>
      <c r="K80" s="26">
        <f t="shared" si="10"/>
        <v>10.71</v>
      </c>
      <c r="L80" s="26">
        <f t="shared" si="14"/>
        <v>-2.2000000000000099</v>
      </c>
      <c r="M80" s="28" t="str">
        <f t="shared" si="16"/>
        <v>Sell</v>
      </c>
      <c r="N80" s="26">
        <f t="shared" si="15"/>
        <v>0</v>
      </c>
      <c r="O80" s="26">
        <f t="shared" si="17"/>
        <v>0</v>
      </c>
    </row>
    <row r="81" spans="1:15" x14ac:dyDescent="0.25">
      <c r="A81" s="26">
        <v>69</v>
      </c>
      <c r="B81" s="27">
        <v>42804</v>
      </c>
      <c r="C81" s="26">
        <f>VLOOKUP(B82, 'BTC e ETH'!$A$2:$B$6967, 2, TRUE)</f>
        <v>1172.8</v>
      </c>
      <c r="D81" s="26">
        <f>VLOOKUP(B82, 'BTC e ETH'!$C$2:$D$6967, 2, TRUE)</f>
        <v>21.3</v>
      </c>
      <c r="E81" s="26">
        <f t="shared" si="11"/>
        <v>4.0084422584170074</v>
      </c>
      <c r="F81" s="26">
        <f>IF(A81&gt;$C$3, AVERAGE(INDEX($E$13:$E$1358, A81-$C$3):E80), "")</f>
        <v>4.2625580567008852</v>
      </c>
      <c r="G81" s="26">
        <f>IF(A81&gt;$C$3, STDEV(INDEX($E$13:$E$1358, A81-$C$3):E80), "")</f>
        <v>0.11696513743698221</v>
      </c>
      <c r="H81" s="26">
        <f t="shared" si="12"/>
        <v>-2.1725772640654468</v>
      </c>
      <c r="I81" s="26" t="str">
        <f t="shared" si="13"/>
        <v>Buy</v>
      </c>
      <c r="J81" s="26">
        <f t="shared" si="9"/>
        <v>966.2</v>
      </c>
      <c r="K81" s="26">
        <f t="shared" si="10"/>
        <v>10.71</v>
      </c>
      <c r="L81" s="26">
        <f t="shared" si="14"/>
        <v>-0.52000000000000668</v>
      </c>
      <c r="M81" s="28" t="str">
        <f t="shared" si="16"/>
        <v>Sell</v>
      </c>
      <c r="N81" s="26">
        <f t="shared" si="15"/>
        <v>0</v>
      </c>
      <c r="O81" s="26">
        <f t="shared" si="17"/>
        <v>0</v>
      </c>
    </row>
    <row r="82" spans="1:15" x14ac:dyDescent="0.25">
      <c r="A82" s="26">
        <v>70</v>
      </c>
      <c r="B82" s="27">
        <v>42805</v>
      </c>
      <c r="C82" s="26">
        <f>VLOOKUP(B83, 'BTC e ETH'!$A$2:$B$6967, 2, TRUE)</f>
        <v>1225.2</v>
      </c>
      <c r="D82" s="26">
        <f>VLOOKUP(B83, 'BTC e ETH'!$C$2:$D$6967, 2, TRUE)</f>
        <v>23.2</v>
      </c>
      <c r="E82" s="26">
        <f t="shared" si="11"/>
        <v>3.9667070962863562</v>
      </c>
      <c r="F82" s="26">
        <f>IF(A82&gt;$C$3, AVERAGE(INDEX($E$13:$E$1358, A82-$C$3):E81), "")</f>
        <v>4.2295070645674331</v>
      </c>
      <c r="G82" s="26">
        <f>IF(A82&gt;$C$3, STDEV(INDEX($E$13:$E$1358, A82-$C$3):E81), "")</f>
        <v>0.11380649156723192</v>
      </c>
      <c r="H82" s="26">
        <f t="shared" si="12"/>
        <v>-2.3091825840692586</v>
      </c>
      <c r="I82" s="26" t="str">
        <f t="shared" si="13"/>
        <v>Buy</v>
      </c>
      <c r="J82" s="26">
        <f t="shared" si="9"/>
        <v>966.2</v>
      </c>
      <c r="K82" s="26">
        <f t="shared" si="10"/>
        <v>10.71</v>
      </c>
      <c r="L82" s="26">
        <f t="shared" si="14"/>
        <v>0.92000000000000526</v>
      </c>
      <c r="M82" s="28" t="str">
        <f t="shared" si="16"/>
        <v>Sell</v>
      </c>
      <c r="N82" s="26">
        <f t="shared" si="15"/>
        <v>0</v>
      </c>
      <c r="O82" s="26">
        <f t="shared" si="17"/>
        <v>0</v>
      </c>
    </row>
    <row r="83" spans="1:15" x14ac:dyDescent="0.25">
      <c r="A83" s="26">
        <v>71</v>
      </c>
      <c r="B83" s="27">
        <v>42806</v>
      </c>
      <c r="C83" s="26">
        <f>VLOOKUP(B84, 'BTC e ETH'!$A$2:$B$6967, 2, TRUE)</f>
        <v>1238.5</v>
      </c>
      <c r="D83" s="26">
        <f>VLOOKUP(B84, 'BTC e ETH'!$C$2:$D$6967, 2, TRUE)</f>
        <v>28.4</v>
      </c>
      <c r="E83" s="26">
        <f t="shared" si="11"/>
        <v>3.7752671037622538</v>
      </c>
      <c r="F83" s="26">
        <f>IF(A83&gt;$C$3, AVERAGE(INDEX($E$13:$E$1358, A83-$C$3):E82), "")</f>
        <v>4.1977051394569669</v>
      </c>
      <c r="G83" s="26">
        <f>IF(A83&gt;$C$3, STDEV(INDEX($E$13:$E$1358, A83-$C$3):E82), "")</f>
        <v>0.11628972650036529</v>
      </c>
      <c r="H83" s="26">
        <f t="shared" si="12"/>
        <v>-3.6326341836687188</v>
      </c>
      <c r="I83" s="26" t="str">
        <f t="shared" si="13"/>
        <v>Buy</v>
      </c>
      <c r="J83" s="26">
        <f t="shared" si="9"/>
        <v>966.2</v>
      </c>
      <c r="K83" s="26">
        <f t="shared" si="10"/>
        <v>10.71</v>
      </c>
      <c r="L83" s="26">
        <f t="shared" si="14"/>
        <v>-8.1499999999999986</v>
      </c>
      <c r="M83" s="28" t="str">
        <f t="shared" si="16"/>
        <v>Sell</v>
      </c>
      <c r="N83" s="26">
        <f t="shared" si="15"/>
        <v>0</v>
      </c>
      <c r="O83" s="26">
        <f t="shared" si="17"/>
        <v>0</v>
      </c>
    </row>
    <row r="84" spans="1:15" x14ac:dyDescent="0.25">
      <c r="A84" s="26">
        <v>72</v>
      </c>
      <c r="B84" s="27">
        <v>42807</v>
      </c>
      <c r="C84" s="26">
        <f>VLOOKUP(B85, 'BTC e ETH'!$A$2:$B$6967, 2, TRUE)</f>
        <v>1245</v>
      </c>
      <c r="D84" s="26">
        <f>VLOOKUP(B85, 'BTC e ETH'!$C$2:$D$6967, 2, TRUE)</f>
        <v>28.66</v>
      </c>
      <c r="E84" s="26">
        <f t="shared" si="11"/>
        <v>3.7713883864987823</v>
      </c>
      <c r="F84" s="26">
        <f>IF(A84&gt;$C$3, AVERAGE(INDEX($E$13:$E$1358, A84-$C$3):E83), "")</f>
        <v>4.156532054340305</v>
      </c>
      <c r="G84" s="26">
        <f>IF(A84&gt;$C$3, STDEV(INDEX($E$13:$E$1358, A84-$C$3):E83), "")</f>
        <v>0.14742189644808551</v>
      </c>
      <c r="H84" s="26">
        <f t="shared" si="12"/>
        <v>-2.6125268845469694</v>
      </c>
      <c r="I84" s="26" t="str">
        <f t="shared" si="13"/>
        <v>Buy</v>
      </c>
      <c r="J84" s="26">
        <f t="shared" si="9"/>
        <v>966.2</v>
      </c>
      <c r="K84" s="26">
        <f t="shared" si="10"/>
        <v>10.71</v>
      </c>
      <c r="L84" s="26">
        <f t="shared" si="14"/>
        <v>-8.0200000000000031</v>
      </c>
      <c r="M84" s="28" t="str">
        <f t="shared" si="16"/>
        <v>Sell</v>
      </c>
      <c r="N84" s="26">
        <f t="shared" si="15"/>
        <v>0</v>
      </c>
      <c r="O84" s="26">
        <f t="shared" si="17"/>
        <v>0</v>
      </c>
    </row>
    <row r="85" spans="1:15" x14ac:dyDescent="0.25">
      <c r="A85" s="26">
        <v>73</v>
      </c>
      <c r="B85" s="27">
        <v>42808</v>
      </c>
      <c r="C85" s="26">
        <f>VLOOKUP(B86, 'BTC e ETH'!$A$2:$B$6967, 2, TRUE)</f>
        <v>1256.0999999999999</v>
      </c>
      <c r="D85" s="26">
        <f>VLOOKUP(B86, 'BTC e ETH'!$C$2:$D$6967, 2, TRUE)</f>
        <v>34.799999999999997</v>
      </c>
      <c r="E85" s="26">
        <f t="shared" si="11"/>
        <v>3.5861495749127785</v>
      </c>
      <c r="F85" s="26">
        <f>IF(A85&gt;$C$3, AVERAGE(INDEX($E$13:$E$1358, A85-$C$3):E84), "")</f>
        <v>4.1182592959086781</v>
      </c>
      <c r="G85" s="26">
        <f>IF(A85&gt;$C$3, STDEV(INDEX($E$13:$E$1358, A85-$C$3):E84), "")</f>
        <v>0.16795564155969961</v>
      </c>
      <c r="H85" s="26">
        <f t="shared" si="12"/>
        <v>-3.1681562825429825</v>
      </c>
      <c r="I85" s="26" t="str">
        <f t="shared" si="13"/>
        <v>Buy</v>
      </c>
      <c r="J85" s="26">
        <f t="shared" si="9"/>
        <v>966.2</v>
      </c>
      <c r="K85" s="26">
        <f t="shared" si="10"/>
        <v>10.71</v>
      </c>
      <c r="L85" s="26">
        <f t="shared" si="14"/>
        <v>-19.190000000000005</v>
      </c>
      <c r="M85" s="28" t="str">
        <f t="shared" si="16"/>
        <v>Sell</v>
      </c>
      <c r="N85" s="26">
        <f t="shared" si="15"/>
        <v>0</v>
      </c>
      <c r="O85" s="26">
        <f t="shared" si="17"/>
        <v>0</v>
      </c>
    </row>
    <row r="86" spans="1:15" x14ac:dyDescent="0.25">
      <c r="A86" s="26">
        <v>74</v>
      </c>
      <c r="B86" s="27">
        <v>42809</v>
      </c>
      <c r="C86" s="26">
        <f>VLOOKUP(B87, 'BTC e ETH'!$A$2:$B$6967, 2, TRUE)</f>
        <v>1169</v>
      </c>
      <c r="D86" s="26">
        <f>VLOOKUP(B87, 'BTC e ETH'!$C$2:$D$6967, 2, TRUE)</f>
        <v>45.07</v>
      </c>
      <c r="E86" s="26">
        <f t="shared" si="11"/>
        <v>3.2556871247695116</v>
      </c>
      <c r="F86" s="26">
        <f>IF(A86&gt;$C$3, AVERAGE(INDEX($E$13:$E$1358, A86-$C$3):E85), "")</f>
        <v>4.0695258154870748</v>
      </c>
      <c r="G86" s="26">
        <f>IF(A86&gt;$C$3, STDEV(INDEX($E$13:$E$1358, A86-$C$3):E85), "")</f>
        <v>0.20751688712565514</v>
      </c>
      <c r="H86" s="26">
        <f t="shared" si="12"/>
        <v>-3.9217950017955383</v>
      </c>
      <c r="I86" s="26" t="str">
        <f t="shared" si="13"/>
        <v>Buy</v>
      </c>
      <c r="J86" s="26" t="str">
        <f t="shared" si="9"/>
        <v/>
      </c>
      <c r="K86" s="26" t="str">
        <f t="shared" si="10"/>
        <v/>
      </c>
      <c r="L86" s="26">
        <f t="shared" si="14"/>
        <v>-48.44</v>
      </c>
      <c r="M86" s="28" t="str">
        <f t="shared" si="16"/>
        <v>SL</v>
      </c>
      <c r="N86" s="26">
        <f t="shared" si="15"/>
        <v>-30</v>
      </c>
      <c r="O86" s="26">
        <f t="shared" si="17"/>
        <v>-30</v>
      </c>
    </row>
    <row r="87" spans="1:15" x14ac:dyDescent="0.25">
      <c r="A87" s="26">
        <v>75</v>
      </c>
      <c r="B87" s="27">
        <v>42810</v>
      </c>
      <c r="C87" s="26">
        <f>VLOOKUP(B88, 'BTC e ETH'!$A$2:$B$6967, 2, TRUE)</f>
        <v>1068.4000000000001</v>
      </c>
      <c r="D87" s="26">
        <f>VLOOKUP(B88, 'BTC e ETH'!$C$2:$D$6967, 2, TRUE)</f>
        <v>44.65</v>
      </c>
      <c r="E87" s="26">
        <f t="shared" si="11"/>
        <v>3.1750631739132977</v>
      </c>
      <c r="F87" s="26">
        <f>IF(A87&gt;$C$3, AVERAGE(INDEX($E$13:$E$1358, A87-$C$3):E86), "")</f>
        <v>4.0026482621734436</v>
      </c>
      <c r="G87" s="26">
        <f>IF(A87&gt;$C$3, STDEV(INDEX($E$13:$E$1358, A87-$C$3):E86), "")</f>
        <v>0.28813267257526121</v>
      </c>
      <c r="H87" s="26">
        <f t="shared" si="12"/>
        <v>-2.872236185030276</v>
      </c>
      <c r="I87" s="26" t="str">
        <f t="shared" si="13"/>
        <v>Buy</v>
      </c>
      <c r="J87" s="26">
        <f t="shared" si="9"/>
        <v>44.65</v>
      </c>
      <c r="K87" s="26">
        <f t="shared" si="10"/>
        <v>1068.4000000000001</v>
      </c>
      <c r="L87" s="26" t="str">
        <f t="shared" si="14"/>
        <v/>
      </c>
      <c r="M87" s="28" t="str">
        <f t="shared" si="16"/>
        <v>Buy</v>
      </c>
      <c r="N87" s="26">
        <f t="shared" si="15"/>
        <v>0</v>
      </c>
      <c r="O87" s="26">
        <f t="shared" si="17"/>
        <v>-30</v>
      </c>
    </row>
    <row r="88" spans="1:15" x14ac:dyDescent="0.25">
      <c r="A88" s="26">
        <v>76</v>
      </c>
      <c r="B88" s="27">
        <v>42811</v>
      </c>
      <c r="C88" s="26">
        <f>VLOOKUP(B89, 'BTC e ETH'!$A$2:$B$6967, 2, TRUE)</f>
        <v>971</v>
      </c>
      <c r="D88" s="26">
        <f>VLOOKUP(B89, 'BTC e ETH'!$C$2:$D$6967, 2, TRUE)</f>
        <v>34.200000000000003</v>
      </c>
      <c r="E88" s="26">
        <f t="shared" si="11"/>
        <v>3.3461008242227654</v>
      </c>
      <c r="F88" s="26">
        <f>IF(A88&gt;$C$3, AVERAGE(INDEX($E$13:$E$1358, A88-$C$3):E87), "")</f>
        <v>3.9346391620582257</v>
      </c>
      <c r="G88" s="26">
        <f>IF(A88&gt;$C$3, STDEV(INDEX($E$13:$E$1358, A88-$C$3):E87), "")</f>
        <v>0.35261559240297669</v>
      </c>
      <c r="H88" s="26">
        <f t="shared" si="12"/>
        <v>-1.6690649832718287</v>
      </c>
      <c r="I88" s="26" t="str">
        <f t="shared" si="13"/>
        <v/>
      </c>
      <c r="J88" s="26">
        <f t="shared" si="9"/>
        <v>44.65</v>
      </c>
      <c r="K88" s="26">
        <f t="shared" si="10"/>
        <v>1068.4000000000001</v>
      </c>
      <c r="L88" s="26">
        <f t="shared" si="14"/>
        <v>-11.159999999999982</v>
      </c>
      <c r="M88" s="28" t="str">
        <f t="shared" si="16"/>
        <v>Buy</v>
      </c>
      <c r="N88" s="26">
        <f t="shared" si="15"/>
        <v>0</v>
      </c>
      <c r="O88" s="26">
        <f t="shared" si="17"/>
        <v>-30</v>
      </c>
    </row>
    <row r="89" spans="1:15" x14ac:dyDescent="0.25">
      <c r="A89" s="26">
        <v>77</v>
      </c>
      <c r="B89" s="27">
        <v>42812</v>
      </c>
      <c r="C89" s="26">
        <f>VLOOKUP(B90, 'BTC e ETH'!$A$2:$B$6967, 2, TRUE)</f>
        <v>1016.1</v>
      </c>
      <c r="D89" s="26">
        <f>VLOOKUP(B90, 'BTC e ETH'!$C$2:$D$6967, 2, TRUE)</f>
        <v>43.17</v>
      </c>
      <c r="E89" s="26">
        <f t="shared" si="11"/>
        <v>3.1585812389244494</v>
      </c>
      <c r="F89" s="26">
        <f>IF(A89&gt;$C$3, AVERAGE(INDEX($E$13:$E$1358, A89-$C$3):E88), "")</f>
        <v>3.8783059063001888</v>
      </c>
      <c r="G89" s="26">
        <f>IF(A89&gt;$C$3, STDEV(INDEX($E$13:$E$1358, A89-$C$3):E88), "")</f>
        <v>0.37547421790018526</v>
      </c>
      <c r="H89" s="26">
        <f t="shared" si="12"/>
        <v>-1.9168417778476297</v>
      </c>
      <c r="I89" s="26" t="str">
        <f t="shared" si="13"/>
        <v>Buy</v>
      </c>
      <c r="J89" s="26">
        <f t="shared" si="9"/>
        <v>44.65</v>
      </c>
      <c r="K89" s="26">
        <f t="shared" si="10"/>
        <v>1068.4000000000001</v>
      </c>
      <c r="L89" s="26">
        <f t="shared" si="14"/>
        <v>2.2700000000000138</v>
      </c>
      <c r="M89" s="28" t="str">
        <f t="shared" si="16"/>
        <v>Buy</v>
      </c>
      <c r="N89" s="26">
        <f t="shared" si="15"/>
        <v>0</v>
      </c>
      <c r="O89" s="26">
        <f t="shared" si="17"/>
        <v>-30</v>
      </c>
    </row>
    <row r="90" spans="1:15" x14ac:dyDescent="0.25">
      <c r="A90" s="26">
        <v>78</v>
      </c>
      <c r="B90" s="27">
        <v>42813</v>
      </c>
      <c r="C90" s="26">
        <f>VLOOKUP(B91, 'BTC e ETH'!$A$2:$B$6967, 2, TRUE)</f>
        <v>1039</v>
      </c>
      <c r="D90" s="26">
        <f>VLOOKUP(B91, 'BTC e ETH'!$C$2:$D$6967, 2, TRUE)</f>
        <v>42.06</v>
      </c>
      <c r="E90" s="26">
        <f t="shared" si="11"/>
        <v>3.2069168208246737</v>
      </c>
      <c r="F90" s="26">
        <f>IF(A90&gt;$C$3, AVERAGE(INDEX($E$13:$E$1358, A90-$C$3):E89), "")</f>
        <v>3.807060144777433</v>
      </c>
      <c r="G90" s="26">
        <f>IF(A90&gt;$C$3, STDEV(INDEX($E$13:$E$1358, A90-$C$3):E89), "")</f>
        <v>0.40477704165694556</v>
      </c>
      <c r="H90" s="26">
        <f t="shared" si="12"/>
        <v>-1.4826515888749183</v>
      </c>
      <c r="I90" s="26" t="str">
        <f t="shared" si="13"/>
        <v/>
      </c>
      <c r="J90" s="26">
        <f t="shared" si="9"/>
        <v>44.65</v>
      </c>
      <c r="K90" s="26">
        <f t="shared" si="10"/>
        <v>1068.4000000000001</v>
      </c>
      <c r="L90" s="26">
        <f t="shared" si="14"/>
        <v>-2.2399999999999833</v>
      </c>
      <c r="M90" s="28" t="str">
        <f t="shared" si="16"/>
        <v>Buy</v>
      </c>
      <c r="N90" s="26">
        <f t="shared" si="15"/>
        <v>0</v>
      </c>
      <c r="O90" s="26">
        <f t="shared" si="17"/>
        <v>-30</v>
      </c>
    </row>
    <row r="91" spans="1:15" x14ac:dyDescent="0.25">
      <c r="A91" s="26">
        <v>79</v>
      </c>
      <c r="B91" s="27">
        <v>42814</v>
      </c>
      <c r="C91" s="26">
        <f>VLOOKUP(B92, 'BTC e ETH'!$A$2:$B$6967, 2, TRUE)</f>
        <v>1115</v>
      </c>
      <c r="D91" s="26">
        <f>VLOOKUP(B92, 'BTC e ETH'!$C$2:$D$6967, 2, TRUE)</f>
        <v>42.45</v>
      </c>
      <c r="E91" s="26">
        <f t="shared" si="11"/>
        <v>3.2682827711368629</v>
      </c>
      <c r="F91" s="26">
        <f>IF(A91&gt;$C$3, AVERAGE(INDEX($E$13:$E$1358, A91-$C$3):E90), "")</f>
        <v>3.7414764557966635</v>
      </c>
      <c r="G91" s="26">
        <f>IF(A91&gt;$C$3, STDEV(INDEX($E$13:$E$1358, A91-$C$3):E90), "")</f>
        <v>0.41767364899587706</v>
      </c>
      <c r="H91" s="26">
        <f t="shared" si="12"/>
        <v>-1.132926833659242</v>
      </c>
      <c r="I91" s="26" t="str">
        <f t="shared" si="13"/>
        <v/>
      </c>
      <c r="J91" s="26">
        <f t="shared" si="9"/>
        <v>44.65</v>
      </c>
      <c r="K91" s="26">
        <f t="shared" si="10"/>
        <v>1068.4000000000001</v>
      </c>
      <c r="L91" s="26">
        <f t="shared" si="14"/>
        <v>-9.0599999999999827</v>
      </c>
      <c r="M91" s="28" t="str">
        <f t="shared" si="16"/>
        <v>Buy</v>
      </c>
      <c r="N91" s="26">
        <f t="shared" si="15"/>
        <v>0</v>
      </c>
      <c r="O91" s="26">
        <f t="shared" si="17"/>
        <v>-30</v>
      </c>
    </row>
    <row r="92" spans="1:15" x14ac:dyDescent="0.25">
      <c r="A92" s="26">
        <v>80</v>
      </c>
      <c r="B92" s="27">
        <v>42815</v>
      </c>
      <c r="C92" s="26">
        <f>VLOOKUP(B93, 'BTC e ETH'!$A$2:$B$6967, 2, TRUE)</f>
        <v>1039.0999999999999</v>
      </c>
      <c r="D92" s="26">
        <f>VLOOKUP(B93, 'BTC e ETH'!$C$2:$D$6967, 2, TRUE)</f>
        <v>41.46</v>
      </c>
      <c r="E92" s="26">
        <f t="shared" si="11"/>
        <v>3.2213811258509675</v>
      </c>
      <c r="F92" s="26">
        <f>IF(A92&gt;$C$3, AVERAGE(INDEX($E$13:$E$1358, A92-$C$3):E91), "")</f>
        <v>3.6804858953599227</v>
      </c>
      <c r="G92" s="26">
        <f>IF(A92&gt;$C$3, STDEV(INDEX($E$13:$E$1358, A92-$C$3):E91), "")</f>
        <v>0.41536255149828244</v>
      </c>
      <c r="H92" s="26">
        <f t="shared" si="12"/>
        <v>-1.1053109334312572</v>
      </c>
      <c r="I92" s="26" t="str">
        <f t="shared" si="13"/>
        <v/>
      </c>
      <c r="J92" s="26">
        <f t="shared" si="9"/>
        <v>44.65</v>
      </c>
      <c r="K92" s="26">
        <f t="shared" si="10"/>
        <v>1068.4000000000001</v>
      </c>
      <c r="L92" s="26">
        <f t="shared" si="14"/>
        <v>-3.4499999999999771</v>
      </c>
      <c r="M92" s="28" t="str">
        <f t="shared" si="16"/>
        <v>Buy</v>
      </c>
      <c r="N92" s="26">
        <f t="shared" si="15"/>
        <v>0</v>
      </c>
      <c r="O92" s="26">
        <f t="shared" si="17"/>
        <v>-30</v>
      </c>
    </row>
    <row r="93" spans="1:15" x14ac:dyDescent="0.25">
      <c r="A93" s="26">
        <v>81</v>
      </c>
      <c r="B93" s="27">
        <v>42816</v>
      </c>
      <c r="C93" s="26">
        <f>VLOOKUP(B94, 'BTC e ETH'!$A$2:$B$6967, 2, TRUE)</f>
        <v>1033</v>
      </c>
      <c r="D93" s="26">
        <f>VLOOKUP(B94, 'BTC e ETH'!$C$2:$D$6967, 2, TRUE)</f>
        <v>43.14</v>
      </c>
      <c r="E93" s="26">
        <f t="shared" si="11"/>
        <v>3.175771828158628</v>
      </c>
      <c r="F93" s="26">
        <f>IF(A93&gt;$C$3, AVERAGE(INDEX($E$13:$E$1358, A93-$C$3):E92), "")</f>
        <v>3.6166702633496426</v>
      </c>
      <c r="G93" s="26">
        <f>IF(A93&gt;$C$3, STDEV(INDEX($E$13:$E$1358, A93-$C$3):E92), "")</f>
        <v>0.40681007731281194</v>
      </c>
      <c r="H93" s="26">
        <f t="shared" si="12"/>
        <v>-1.0837942808678036</v>
      </c>
      <c r="I93" s="26" t="str">
        <f t="shared" si="13"/>
        <v/>
      </c>
      <c r="J93" s="26">
        <f t="shared" si="9"/>
        <v>44.65</v>
      </c>
      <c r="K93" s="26">
        <f t="shared" si="10"/>
        <v>1068.4000000000001</v>
      </c>
      <c r="L93" s="26">
        <f t="shared" si="14"/>
        <v>0.52000000000001334</v>
      </c>
      <c r="M93" s="28" t="str">
        <f t="shared" si="16"/>
        <v>Buy</v>
      </c>
      <c r="N93" s="26">
        <f t="shared" si="15"/>
        <v>0</v>
      </c>
      <c r="O93" s="26">
        <f t="shared" si="17"/>
        <v>-30</v>
      </c>
    </row>
    <row r="94" spans="1:15" x14ac:dyDescent="0.25">
      <c r="A94" s="26">
        <v>82</v>
      </c>
      <c r="B94" s="27">
        <v>42817</v>
      </c>
      <c r="C94" s="26">
        <f>VLOOKUP(B95, 'BTC e ETH'!$A$2:$B$6967, 2, TRUE)</f>
        <v>943.1</v>
      </c>
      <c r="D94" s="26">
        <f>VLOOKUP(B95, 'BTC e ETH'!$C$2:$D$6967, 2, TRUE)</f>
        <v>54.01</v>
      </c>
      <c r="E94" s="26">
        <f t="shared" si="11"/>
        <v>2.8600031069450393</v>
      </c>
      <c r="F94" s="26">
        <f>IF(A94&gt;$C$3, AVERAGE(INDEX($E$13:$E$1358, A94-$C$3):E93), "")</f>
        <v>3.5455255797307066</v>
      </c>
      <c r="G94" s="26">
        <f>IF(A94&gt;$C$3, STDEV(INDEX($E$13:$E$1358, A94-$C$3):E93), "")</f>
        <v>0.38202222211922576</v>
      </c>
      <c r="H94" s="26">
        <f t="shared" si="12"/>
        <v>-1.7944570579763859</v>
      </c>
      <c r="I94" s="26" t="str">
        <f t="shared" si="13"/>
        <v/>
      </c>
      <c r="J94" s="26">
        <f t="shared" si="9"/>
        <v>44.65</v>
      </c>
      <c r="K94" s="26">
        <f t="shared" si="10"/>
        <v>1068.4000000000001</v>
      </c>
      <c r="L94" s="26">
        <f t="shared" si="14"/>
        <v>31.250000000000007</v>
      </c>
      <c r="M94" s="28" t="str">
        <f t="shared" si="16"/>
        <v>Buy</v>
      </c>
      <c r="N94" s="26">
        <f t="shared" si="15"/>
        <v>0</v>
      </c>
      <c r="O94" s="26">
        <f t="shared" si="17"/>
        <v>-30</v>
      </c>
    </row>
    <row r="95" spans="1:15" x14ac:dyDescent="0.25">
      <c r="A95" s="26">
        <v>83</v>
      </c>
      <c r="B95" s="27">
        <v>42818</v>
      </c>
      <c r="C95" s="26">
        <f>VLOOKUP(B96, 'BTC e ETH'!$A$2:$B$6967, 2, TRUE)</f>
        <v>972.2</v>
      </c>
      <c r="D95" s="26">
        <f>VLOOKUP(B96, 'BTC e ETH'!$C$2:$D$6967, 2, TRUE)</f>
        <v>50.75</v>
      </c>
      <c r="E95" s="26">
        <f t="shared" si="11"/>
        <v>2.9526499266894586</v>
      </c>
      <c r="F95" s="26">
        <f>IF(A95&gt;$C$3, AVERAGE(INDEX($E$13:$E$1358, A95-$C$3):E94), "")</f>
        <v>3.4558151769832155</v>
      </c>
      <c r="G95" s="26">
        <f>IF(A95&gt;$C$3, STDEV(INDEX($E$13:$E$1358, A95-$C$3):E94), "")</f>
        <v>0.3738428892514748</v>
      </c>
      <c r="H95" s="26">
        <f t="shared" si="12"/>
        <v>-1.3459270318106551</v>
      </c>
      <c r="I95" s="26" t="str">
        <f t="shared" si="13"/>
        <v/>
      </c>
      <c r="J95" s="26">
        <f t="shared" si="9"/>
        <v>44.65</v>
      </c>
      <c r="K95" s="26">
        <f t="shared" si="10"/>
        <v>1068.4000000000001</v>
      </c>
      <c r="L95" s="26">
        <f t="shared" si="14"/>
        <v>21.820000000000007</v>
      </c>
      <c r="M95" s="28" t="str">
        <f t="shared" si="16"/>
        <v>Buy</v>
      </c>
      <c r="N95" s="26">
        <f t="shared" si="15"/>
        <v>0</v>
      </c>
      <c r="O95" s="26">
        <f t="shared" si="17"/>
        <v>-30</v>
      </c>
    </row>
    <row r="96" spans="1:15" x14ac:dyDescent="0.25">
      <c r="A96" s="26">
        <v>84</v>
      </c>
      <c r="B96" s="27">
        <v>42819</v>
      </c>
      <c r="C96" s="26">
        <f>VLOOKUP(B97, 'BTC e ETH'!$A$2:$B$6967, 2, TRUE)</f>
        <v>969</v>
      </c>
      <c r="D96" s="26">
        <f>VLOOKUP(B97, 'BTC e ETH'!$C$2:$D$6967, 2, TRUE)</f>
        <v>50.46</v>
      </c>
      <c r="E96" s="26">
        <f t="shared" si="11"/>
        <v>2.9550836686778545</v>
      </c>
      <c r="F96" s="26">
        <f>IF(A96&gt;$C$3, AVERAGE(INDEX($E$13:$E$1358, A96-$C$3):E95), "")</f>
        <v>3.3818928240875223</v>
      </c>
      <c r="G96" s="26">
        <f>IF(A96&gt;$C$3, STDEV(INDEX($E$13:$E$1358, A96-$C$3):E95), "")</f>
        <v>0.35466185463801386</v>
      </c>
      <c r="H96" s="26">
        <f t="shared" si="12"/>
        <v>-1.2034256005492645</v>
      </c>
      <c r="I96" s="26" t="str">
        <f t="shared" si="13"/>
        <v/>
      </c>
      <c r="J96" s="26">
        <f t="shared" si="9"/>
        <v>44.65</v>
      </c>
      <c r="K96" s="26">
        <f t="shared" si="10"/>
        <v>1068.4000000000001</v>
      </c>
      <c r="L96" s="26">
        <f t="shared" si="14"/>
        <v>21.560000000000016</v>
      </c>
      <c r="M96" s="28" t="str">
        <f t="shared" si="16"/>
        <v>Buy</v>
      </c>
      <c r="N96" s="26">
        <f t="shared" si="15"/>
        <v>0</v>
      </c>
      <c r="O96" s="26">
        <f t="shared" si="17"/>
        <v>-30</v>
      </c>
    </row>
    <row r="97" spans="1:15" x14ac:dyDescent="0.25">
      <c r="A97" s="26">
        <v>85</v>
      </c>
      <c r="B97" s="27">
        <v>42820</v>
      </c>
      <c r="C97" s="26">
        <f>VLOOKUP(B98, 'BTC e ETH'!$A$2:$B$6967, 2, TRUE)</f>
        <v>1042.7</v>
      </c>
      <c r="D97" s="26">
        <f>VLOOKUP(B98, 'BTC e ETH'!$C$2:$D$6967, 2, TRUE)</f>
        <v>48.93</v>
      </c>
      <c r="E97" s="26">
        <f t="shared" si="11"/>
        <v>3.0591780764945153</v>
      </c>
      <c r="F97" s="26">
        <f>IF(A97&gt;$C$3, AVERAGE(INDEX($E$13:$E$1358, A97-$C$3):E96), "")</f>
        <v>3.3116689181049122</v>
      </c>
      <c r="G97" s="26">
        <f>IF(A97&gt;$C$3, STDEV(INDEX($E$13:$E$1358, A97-$C$3):E96), "")</f>
        <v>0.32476599738503587</v>
      </c>
      <c r="H97" s="26">
        <f t="shared" si="12"/>
        <v>-0.77745467088122799</v>
      </c>
      <c r="I97" s="26" t="str">
        <f t="shared" si="13"/>
        <v/>
      </c>
      <c r="J97" s="26">
        <f t="shared" si="9"/>
        <v>44.65</v>
      </c>
      <c r="K97" s="26">
        <f t="shared" si="10"/>
        <v>1068.4000000000001</v>
      </c>
      <c r="L97" s="26">
        <f t="shared" si="14"/>
        <v>11.130000000000006</v>
      </c>
      <c r="M97" s="28" t="str">
        <f t="shared" si="16"/>
        <v>Buy</v>
      </c>
      <c r="N97" s="26">
        <f t="shared" si="15"/>
        <v>0</v>
      </c>
      <c r="O97" s="26">
        <f t="shared" si="17"/>
        <v>-30</v>
      </c>
    </row>
    <row r="98" spans="1:15" x14ac:dyDescent="0.25">
      <c r="A98" s="26">
        <v>86</v>
      </c>
      <c r="B98" s="27">
        <v>42821</v>
      </c>
      <c r="C98" s="26">
        <f>VLOOKUP(B99, 'BTC e ETH'!$A$2:$B$6967, 2, TRUE)</f>
        <v>1044.7</v>
      </c>
      <c r="D98" s="26">
        <f>VLOOKUP(B99, 'BTC e ETH'!$C$2:$D$6967, 2, TRUE)</f>
        <v>50.16</v>
      </c>
      <c r="E98" s="26">
        <f t="shared" si="11"/>
        <v>3.0362671455187971</v>
      </c>
      <c r="F98" s="26">
        <f>IF(A98&gt;$C$3, AVERAGE(INDEX($E$13:$E$1358, A98-$C$3):E97), "")</f>
        <v>3.2511669834521228</v>
      </c>
      <c r="G98" s="26">
        <f>IF(A98&gt;$C$3, STDEV(INDEX($E$13:$E$1358, A98-$C$3):E97), "")</f>
        <v>0.27469342542133146</v>
      </c>
      <c r="H98" s="26">
        <f t="shared" si="12"/>
        <v>-0.78232610628997468</v>
      </c>
      <c r="I98" s="26" t="str">
        <f t="shared" si="13"/>
        <v/>
      </c>
      <c r="J98" s="26">
        <f t="shared" si="9"/>
        <v>44.65</v>
      </c>
      <c r="K98" s="26">
        <f t="shared" si="10"/>
        <v>1068.4000000000001</v>
      </c>
      <c r="L98" s="26">
        <f t="shared" si="14"/>
        <v>13.39</v>
      </c>
      <c r="M98" s="28" t="str">
        <f t="shared" si="16"/>
        <v>Buy</v>
      </c>
      <c r="N98" s="26">
        <f t="shared" si="15"/>
        <v>0</v>
      </c>
      <c r="O98" s="26">
        <f t="shared" si="17"/>
        <v>-30</v>
      </c>
    </row>
    <row r="99" spans="1:15" x14ac:dyDescent="0.25">
      <c r="A99" s="26">
        <v>87</v>
      </c>
      <c r="B99" s="27">
        <v>42822</v>
      </c>
      <c r="C99" s="26">
        <f>VLOOKUP(B100, 'BTC e ETH'!$A$2:$B$6967, 2, TRUE)</f>
        <v>1041.8</v>
      </c>
      <c r="D99" s="26">
        <f>VLOOKUP(B100, 'BTC e ETH'!$C$2:$D$6967, 2, TRUE)</f>
        <v>52.88</v>
      </c>
      <c r="E99" s="26">
        <f t="shared" si="11"/>
        <v>2.9806800697676601</v>
      </c>
      <c r="F99" s="26">
        <f>IF(A99&gt;$C$3, AVERAGE(INDEX($E$13:$E$1358, A99-$C$3):E98), "")</f>
        <v>3.2019003195692255</v>
      </c>
      <c r="G99" s="26">
        <f>IF(A99&gt;$C$3, STDEV(INDEX($E$13:$E$1358, A99-$C$3):E98), "")</f>
        <v>0.23776994181926076</v>
      </c>
      <c r="H99" s="26">
        <f t="shared" si="12"/>
        <v>-0.93039619772344695</v>
      </c>
      <c r="I99" s="26" t="str">
        <f t="shared" si="13"/>
        <v/>
      </c>
      <c r="J99" s="26">
        <f t="shared" si="9"/>
        <v>44.65</v>
      </c>
      <c r="K99" s="26">
        <f t="shared" si="10"/>
        <v>1068.4000000000001</v>
      </c>
      <c r="L99" s="26">
        <f t="shared" si="14"/>
        <v>19.120000000000022</v>
      </c>
      <c r="M99" s="28" t="str">
        <f t="shared" si="16"/>
        <v>Buy</v>
      </c>
      <c r="N99" s="26">
        <f t="shared" si="15"/>
        <v>0</v>
      </c>
      <c r="O99" s="26">
        <f t="shared" si="17"/>
        <v>-30</v>
      </c>
    </row>
    <row r="100" spans="1:15" x14ac:dyDescent="0.25">
      <c r="A100" s="26">
        <v>88</v>
      </c>
      <c r="B100" s="27">
        <v>42823</v>
      </c>
      <c r="C100" s="26">
        <f>VLOOKUP(B101, 'BTC e ETH'!$A$2:$B$6967, 2, TRUE)</f>
        <v>1041</v>
      </c>
      <c r="D100" s="26">
        <f>VLOOKUP(B101, 'BTC e ETH'!$C$2:$D$6967, 2, TRUE)</f>
        <v>51.62</v>
      </c>
      <c r="E100" s="26">
        <f t="shared" si="11"/>
        <v>3.004027874324501</v>
      </c>
      <c r="F100" s="26">
        <f>IF(A100&gt;$C$3, AVERAGE(INDEX($E$13:$E$1358, A100-$C$3):E99), "")</f>
        <v>3.1491864317871512</v>
      </c>
      <c r="G100" s="26">
        <f>IF(A100&gt;$C$3, STDEV(INDEX($E$13:$E$1358, A100-$C$3):E99), "")</f>
        <v>0.18408539639620497</v>
      </c>
      <c r="H100" s="26">
        <f t="shared" si="12"/>
        <v>-0.78853923398805081</v>
      </c>
      <c r="I100" s="26" t="str">
        <f t="shared" si="13"/>
        <v/>
      </c>
      <c r="J100" s="26">
        <f t="shared" si="9"/>
        <v>44.65</v>
      </c>
      <c r="K100" s="26">
        <f t="shared" si="10"/>
        <v>1068.4000000000001</v>
      </c>
      <c r="L100" s="26">
        <f t="shared" si="14"/>
        <v>16.680000000000007</v>
      </c>
      <c r="M100" s="28" t="str">
        <f t="shared" si="16"/>
        <v>Buy</v>
      </c>
      <c r="N100" s="26">
        <f t="shared" si="15"/>
        <v>0</v>
      </c>
      <c r="O100" s="26">
        <f t="shared" si="17"/>
        <v>-30</v>
      </c>
    </row>
    <row r="101" spans="1:15" x14ac:dyDescent="0.25">
      <c r="A101" s="26">
        <v>89</v>
      </c>
      <c r="B101" s="27">
        <v>42824</v>
      </c>
      <c r="C101" s="26">
        <f>VLOOKUP(B102, 'BTC e ETH'!$A$2:$B$6967, 2, TRUE)</f>
        <v>1081.7</v>
      </c>
      <c r="D101" s="26">
        <f>VLOOKUP(B102, 'BTC e ETH'!$C$2:$D$6967, 2, TRUE)</f>
        <v>49.72</v>
      </c>
      <c r="E101" s="26">
        <f t="shared" si="11"/>
        <v>3.0798818899937337</v>
      </c>
      <c r="F101" s="26">
        <f>IF(A101&gt;$C$3, AVERAGE(INDEX($E$13:$E$1358, A101-$C$3):E100), "")</f>
        <v>3.110378318414599</v>
      </c>
      <c r="G101" s="26">
        <f>IF(A101&gt;$C$3, STDEV(INDEX($E$13:$E$1358, A101-$C$3):E100), "")</f>
        <v>0.14191728922414823</v>
      </c>
      <c r="H101" s="26">
        <f t="shared" si="12"/>
        <v>-0.21488874673119196</v>
      </c>
      <c r="I101" s="26" t="str">
        <f t="shared" si="13"/>
        <v/>
      </c>
      <c r="J101" s="26">
        <f t="shared" si="9"/>
        <v>44.65</v>
      </c>
      <c r="K101" s="26">
        <f t="shared" si="10"/>
        <v>1068.4000000000001</v>
      </c>
      <c r="L101" s="26">
        <f t="shared" si="14"/>
        <v>8.8100000000000058</v>
      </c>
      <c r="M101" s="28" t="str">
        <f t="shared" si="16"/>
        <v>Buy</v>
      </c>
      <c r="N101" s="26">
        <f t="shared" si="15"/>
        <v>0</v>
      </c>
      <c r="O101" s="26">
        <f t="shared" si="17"/>
        <v>-30</v>
      </c>
    </row>
    <row r="102" spans="1:15" x14ac:dyDescent="0.25">
      <c r="A102" s="26">
        <v>90</v>
      </c>
      <c r="B102" s="27">
        <v>42825</v>
      </c>
      <c r="C102" s="26">
        <f>VLOOKUP(B103, 'BTC e ETH'!$A$2:$B$6967, 2, TRUE)</f>
        <v>1093.2</v>
      </c>
      <c r="D102" s="26">
        <f>VLOOKUP(B103, 'BTC e ETH'!$C$2:$D$6967, 2, TRUE)</f>
        <v>50.59</v>
      </c>
      <c r="E102" s="26">
        <f t="shared" si="11"/>
        <v>3.0731105257500682</v>
      </c>
      <c r="F102" s="26">
        <f>IF(A102&gt;$C$3, AVERAGE(INDEX($E$13:$E$1358, A102-$C$3):E101), "")</f>
        <v>3.0986579694295471</v>
      </c>
      <c r="G102" s="26">
        <f>IF(A102&gt;$C$3, STDEV(INDEX($E$13:$E$1358, A102-$C$3):E101), "")</f>
        <v>0.13620418547360535</v>
      </c>
      <c r="H102" s="26">
        <f t="shared" si="12"/>
        <v>-0.18756724391872445</v>
      </c>
      <c r="I102" s="26" t="str">
        <f t="shared" si="13"/>
        <v/>
      </c>
      <c r="J102" s="26">
        <f t="shared" si="9"/>
        <v>44.65</v>
      </c>
      <c r="K102" s="26">
        <f t="shared" si="10"/>
        <v>1068.4000000000001</v>
      </c>
      <c r="L102" s="26">
        <f t="shared" si="14"/>
        <v>9.4000000000000146</v>
      </c>
      <c r="M102" s="28" t="str">
        <f t="shared" si="16"/>
        <v>Buy</v>
      </c>
      <c r="N102" s="26">
        <f t="shared" si="15"/>
        <v>0</v>
      </c>
      <c r="O102" s="26">
        <f t="shared" si="17"/>
        <v>-30</v>
      </c>
    </row>
    <row r="103" spans="1:15" x14ac:dyDescent="0.25">
      <c r="A103" s="26">
        <v>91</v>
      </c>
      <c r="B103" s="27">
        <v>42826</v>
      </c>
      <c r="C103" s="26">
        <f>VLOOKUP(B104, 'BTC e ETH'!$A$2:$B$6967, 2, TRUE)</f>
        <v>1107.5999999999999</v>
      </c>
      <c r="D103" s="26">
        <f>VLOOKUP(B104, 'BTC e ETH'!$C$2:$D$6967, 2, TRUE)</f>
        <v>48.6</v>
      </c>
      <c r="E103" s="26">
        <f t="shared" si="11"/>
        <v>3.1263272603903585</v>
      </c>
      <c r="F103" s="26">
        <f>IF(A103&gt;$C$3, AVERAGE(INDEX($E$13:$E$1358, A103-$C$3):E102), "")</f>
        <v>3.091861126218665</v>
      </c>
      <c r="G103" s="26">
        <f>IF(A103&gt;$C$3, STDEV(INDEX($E$13:$E$1358, A103-$C$3):E102), "")</f>
        <v>0.13465407595794932</v>
      </c>
      <c r="H103" s="26">
        <f t="shared" si="12"/>
        <v>0.25596057101499653</v>
      </c>
      <c r="I103" s="26" t="str">
        <f t="shared" si="13"/>
        <v/>
      </c>
      <c r="J103" s="26">
        <f t="shared" si="9"/>
        <v>44.65</v>
      </c>
      <c r="K103" s="26">
        <f t="shared" si="10"/>
        <v>1068.4000000000001</v>
      </c>
      <c r="L103" s="26">
        <f t="shared" si="14"/>
        <v>3.9800000000000235</v>
      </c>
      <c r="M103" s="28" t="str">
        <f t="shared" si="16"/>
        <v>Buy</v>
      </c>
      <c r="N103" s="26">
        <f t="shared" si="15"/>
        <v>0</v>
      </c>
      <c r="O103" s="26">
        <f t="shared" si="17"/>
        <v>-30</v>
      </c>
    </row>
    <row r="104" spans="1:15" x14ac:dyDescent="0.25">
      <c r="A104" s="26">
        <v>92</v>
      </c>
      <c r="B104" s="27">
        <v>42827</v>
      </c>
      <c r="C104" s="26">
        <f>VLOOKUP(B105, 'BTC e ETH'!$A$2:$B$6967, 2, TRUE)</f>
        <v>1150.2</v>
      </c>
      <c r="D104" s="26">
        <f>VLOOKUP(B105, 'BTC e ETH'!$C$2:$D$6967, 2, TRUE)</f>
        <v>44.28</v>
      </c>
      <c r="E104" s="26">
        <f t="shared" si="11"/>
        <v>3.2571580114392176</v>
      </c>
      <c r="F104" s="26">
        <f>IF(A104&gt;$C$3, AVERAGE(INDEX($E$13:$E$1358, A104-$C$3):E103), "")</f>
        <v>3.0772095552965046</v>
      </c>
      <c r="G104" s="26">
        <f>IF(A104&gt;$C$3, STDEV(INDEX($E$13:$E$1358, A104-$C$3):E103), "")</f>
        <v>0.11562690764927239</v>
      </c>
      <c r="H104" s="26">
        <f t="shared" si="12"/>
        <v>1.5562852955347137</v>
      </c>
      <c r="I104" s="26" t="str">
        <f t="shared" si="13"/>
        <v/>
      </c>
      <c r="J104" s="26">
        <f t="shared" si="9"/>
        <v>44.65</v>
      </c>
      <c r="K104" s="26">
        <f t="shared" si="10"/>
        <v>1068.4000000000001</v>
      </c>
      <c r="L104" s="26">
        <f t="shared" si="14"/>
        <v>-8.919999999999991</v>
      </c>
      <c r="M104" s="28" t="str">
        <f t="shared" si="16"/>
        <v>Buy</v>
      </c>
      <c r="N104" s="26">
        <f t="shared" si="15"/>
        <v>0</v>
      </c>
      <c r="O104" s="26">
        <f t="shared" si="17"/>
        <v>-30</v>
      </c>
    </row>
    <row r="105" spans="1:15" x14ac:dyDescent="0.25">
      <c r="A105" s="26">
        <v>93</v>
      </c>
      <c r="B105" s="27">
        <v>42828</v>
      </c>
      <c r="C105" s="26">
        <f>VLOOKUP(B106, 'BTC e ETH'!$A$2:$B$6967, 2, TRUE)</f>
        <v>1145</v>
      </c>
      <c r="D105" s="26">
        <f>VLOOKUP(B106, 'BTC e ETH'!$C$2:$D$6967, 2, TRUE)</f>
        <v>44.41</v>
      </c>
      <c r="E105" s="26">
        <f t="shared" si="11"/>
        <v>3.2496952466843294</v>
      </c>
      <c r="F105" s="26">
        <f>IF(A105&gt;$C$3, AVERAGE(INDEX($E$13:$E$1358, A105-$C$3):E104), "")</f>
        <v>3.0837813401308223</v>
      </c>
      <c r="G105" s="26">
        <f>IF(A105&gt;$C$3, STDEV(INDEX($E$13:$E$1358, A105-$C$3):E104), "")</f>
        <v>0.12313941444225442</v>
      </c>
      <c r="H105" s="26">
        <f t="shared" si="12"/>
        <v>1.347366375786297</v>
      </c>
      <c r="I105" s="26" t="str">
        <f t="shared" si="13"/>
        <v/>
      </c>
      <c r="J105" s="26">
        <f t="shared" si="9"/>
        <v>44.65</v>
      </c>
      <c r="K105" s="26">
        <f t="shared" si="10"/>
        <v>1068.4000000000001</v>
      </c>
      <c r="L105" s="26">
        <f t="shared" si="14"/>
        <v>-8.1399999999999952</v>
      </c>
      <c r="M105" s="28" t="str">
        <f t="shared" si="16"/>
        <v>Buy</v>
      </c>
      <c r="N105" s="26">
        <f t="shared" si="15"/>
        <v>0</v>
      </c>
      <c r="O105" s="26">
        <f t="shared" si="17"/>
        <v>-30</v>
      </c>
    </row>
    <row r="106" spans="1:15" x14ac:dyDescent="0.25">
      <c r="A106" s="26">
        <v>94</v>
      </c>
      <c r="B106" s="27">
        <v>42829</v>
      </c>
      <c r="C106" s="26">
        <f>VLOOKUP(B107, 'BTC e ETH'!$A$2:$B$6967, 2, TRUE)</f>
        <v>1140.5999999999999</v>
      </c>
      <c r="D106" s="26">
        <f>VLOOKUP(B107, 'BTC e ETH'!$C$2:$D$6967, 2, TRUE)</f>
        <v>45.35</v>
      </c>
      <c r="E106" s="26">
        <f t="shared" si="11"/>
        <v>3.2248995421612929</v>
      </c>
      <c r="F106" s="26">
        <f>IF(A106&gt;$C$3, AVERAGE(INDEX($E$13:$E$1358, A106-$C$3):E105), "")</f>
        <v>3.0866332351881329</v>
      </c>
      <c r="G106" s="26">
        <f>IF(A106&gt;$C$3, STDEV(INDEX($E$13:$E$1358, A106-$C$3):E105), "")</f>
        <v>0.12664051869349646</v>
      </c>
      <c r="H106" s="26">
        <f t="shared" si="12"/>
        <v>1.0918014897570107</v>
      </c>
      <c r="I106" s="26" t="str">
        <f t="shared" si="13"/>
        <v/>
      </c>
      <c r="J106" s="26">
        <f t="shared" si="9"/>
        <v>44.65</v>
      </c>
      <c r="K106" s="26">
        <f t="shared" si="10"/>
        <v>1068.4000000000001</v>
      </c>
      <c r="L106" s="26">
        <f t="shared" si="14"/>
        <v>-5.8199999999999763</v>
      </c>
      <c r="M106" s="28" t="str">
        <f t="shared" si="16"/>
        <v>Buy</v>
      </c>
      <c r="N106" s="26">
        <f t="shared" si="15"/>
        <v>0</v>
      </c>
      <c r="O106" s="26">
        <f t="shared" si="17"/>
        <v>-30</v>
      </c>
    </row>
    <row r="107" spans="1:15" x14ac:dyDescent="0.25">
      <c r="A107" s="26">
        <v>95</v>
      </c>
      <c r="B107" s="27">
        <v>42830</v>
      </c>
      <c r="C107" s="26">
        <f>VLOOKUP(B108, 'BTC e ETH'!$A$2:$B$6967, 2, TRUE)</f>
        <v>1191.5</v>
      </c>
      <c r="D107" s="26">
        <f>VLOOKUP(B108, 'BTC e ETH'!$C$2:$D$6967, 2, TRUE)</f>
        <v>43.11</v>
      </c>
      <c r="E107" s="26">
        <f t="shared" si="11"/>
        <v>3.3192133077797537</v>
      </c>
      <c r="F107" s="26">
        <f>IF(A107&gt;$C$3, AVERAGE(INDEX($E$13:$E$1358, A107-$C$3):E106), "")</f>
        <v>3.0837410199230955</v>
      </c>
      <c r="G107" s="26">
        <f>IF(A107&gt;$C$3, STDEV(INDEX($E$13:$E$1358, A107-$C$3):E106), "")</f>
        <v>0.12262749567750958</v>
      </c>
      <c r="H107" s="26">
        <f t="shared" si="12"/>
        <v>1.9202242250458421</v>
      </c>
      <c r="I107" s="26" t="str">
        <f t="shared" si="13"/>
        <v>Sell</v>
      </c>
      <c r="J107" s="26">
        <f t="shared" si="9"/>
        <v>44.65</v>
      </c>
      <c r="K107" s="26">
        <f t="shared" si="10"/>
        <v>1068.4000000000001</v>
      </c>
      <c r="L107" s="26">
        <f t="shared" si="14"/>
        <v>-15.38999999999999</v>
      </c>
      <c r="M107" s="28" t="str">
        <f t="shared" si="16"/>
        <v>Buy</v>
      </c>
      <c r="N107" s="26">
        <f t="shared" si="15"/>
        <v>0</v>
      </c>
      <c r="O107" s="26">
        <f t="shared" si="17"/>
        <v>-30</v>
      </c>
    </row>
    <row r="108" spans="1:15" x14ac:dyDescent="0.25">
      <c r="A108" s="26">
        <v>96</v>
      </c>
      <c r="B108" s="27">
        <v>42831</v>
      </c>
      <c r="C108" s="26">
        <f>VLOOKUP(B109, 'BTC e ETH'!$A$2:$B$6967, 2, TRUE)</f>
        <v>1196.5999999999999</v>
      </c>
      <c r="D108" s="26">
        <f>VLOOKUP(B109, 'BTC e ETH'!$C$2:$D$6967, 2, TRUE)</f>
        <v>42.25</v>
      </c>
      <c r="E108" s="26">
        <f t="shared" si="11"/>
        <v>3.3436351271527482</v>
      </c>
      <c r="F108" s="26">
        <f>IF(A108&gt;$C$3, AVERAGE(INDEX($E$13:$E$1358, A108-$C$3):E107), "")</f>
        <v>3.0902631653850139</v>
      </c>
      <c r="G108" s="26">
        <f>IF(A108&gt;$C$3, STDEV(INDEX($E$13:$E$1358, A108-$C$3):E107), "")</f>
        <v>0.13266212765979798</v>
      </c>
      <c r="H108" s="26">
        <f t="shared" si="12"/>
        <v>1.9099042525345864</v>
      </c>
      <c r="I108" s="26" t="str">
        <f t="shared" si="13"/>
        <v>Sell</v>
      </c>
      <c r="J108" s="26">
        <f t="shared" si="9"/>
        <v>44.65</v>
      </c>
      <c r="K108" s="26">
        <f t="shared" si="10"/>
        <v>1068.4000000000001</v>
      </c>
      <c r="L108" s="26">
        <f t="shared" si="14"/>
        <v>-17.61999999999998</v>
      </c>
      <c r="M108" s="28" t="str">
        <f t="shared" si="16"/>
        <v>Buy</v>
      </c>
      <c r="N108" s="26">
        <f t="shared" si="15"/>
        <v>0</v>
      </c>
      <c r="O108" s="26">
        <f t="shared" si="17"/>
        <v>-30</v>
      </c>
    </row>
    <row r="109" spans="1:15" x14ac:dyDescent="0.25">
      <c r="A109" s="26">
        <v>97</v>
      </c>
      <c r="B109" s="27">
        <v>42832</v>
      </c>
      <c r="C109" s="26">
        <f>VLOOKUP(B110, 'BTC e ETH'!$A$2:$B$6967, 2, TRUE)</f>
        <v>1188.0999999999999</v>
      </c>
      <c r="D109" s="26">
        <f>VLOOKUP(B110, 'BTC e ETH'!$C$2:$D$6967, 2, TRUE)</f>
        <v>44.51</v>
      </c>
      <c r="E109" s="26">
        <f t="shared" si="11"/>
        <v>3.2843967884364789</v>
      </c>
      <c r="F109" s="26">
        <f>IF(A109&gt;$C$3, AVERAGE(INDEX($E$13:$E$1358, A109-$C$3):E108), "")</f>
        <v>3.1014540519846223</v>
      </c>
      <c r="G109" s="26">
        <f>IF(A109&gt;$C$3, STDEV(INDEX($E$13:$E$1358, A109-$C$3):E108), "")</f>
        <v>0.1467253123723187</v>
      </c>
      <c r="H109" s="26">
        <f t="shared" si="12"/>
        <v>1.2468382823246975</v>
      </c>
      <c r="I109" s="26" t="str">
        <f t="shared" si="13"/>
        <v/>
      </c>
      <c r="J109" s="26">
        <f t="shared" si="9"/>
        <v>44.65</v>
      </c>
      <c r="K109" s="26">
        <f t="shared" si="10"/>
        <v>1068.4000000000001</v>
      </c>
      <c r="L109" s="26">
        <f t="shared" si="14"/>
        <v>-12.249999999999984</v>
      </c>
      <c r="M109" s="28" t="str">
        <f t="shared" si="16"/>
        <v>Buy</v>
      </c>
      <c r="N109" s="26">
        <f t="shared" si="15"/>
        <v>0</v>
      </c>
      <c r="O109" s="26">
        <f t="shared" si="17"/>
        <v>-30</v>
      </c>
    </row>
    <row r="110" spans="1:15" x14ac:dyDescent="0.25">
      <c r="A110" s="26">
        <v>98</v>
      </c>
      <c r="B110" s="27">
        <v>42833</v>
      </c>
      <c r="C110" s="26">
        <f>VLOOKUP(B111, 'BTC e ETH'!$A$2:$B$6967, 2, TRUE)</f>
        <v>1215.9000000000001</v>
      </c>
      <c r="D110" s="26">
        <f>VLOOKUP(B111, 'BTC e ETH'!$C$2:$D$6967, 2, TRUE)</f>
        <v>43.94</v>
      </c>
      <c r="E110" s="26">
        <f t="shared" si="11"/>
        <v>3.3204147553459085</v>
      </c>
      <c r="F110" s="26">
        <f>IF(A110&gt;$C$3, AVERAGE(INDEX($E$13:$E$1358, A110-$C$3):E109), "")</f>
        <v>3.1297469640840516</v>
      </c>
      <c r="G110" s="26">
        <f>IF(A110&gt;$C$3, STDEV(INDEX($E$13:$E$1358, A110-$C$3):E109), "")</f>
        <v>0.13746651407954866</v>
      </c>
      <c r="H110" s="26">
        <f t="shared" si="12"/>
        <v>1.3870126302287833</v>
      </c>
      <c r="I110" s="26" t="str">
        <f t="shared" si="13"/>
        <v/>
      </c>
      <c r="J110" s="26">
        <f t="shared" si="9"/>
        <v>44.65</v>
      </c>
      <c r="K110" s="26">
        <f t="shared" si="10"/>
        <v>1068.4000000000001</v>
      </c>
      <c r="L110" s="26">
        <f t="shared" si="14"/>
        <v>-16.170000000000002</v>
      </c>
      <c r="M110" s="28" t="str">
        <f t="shared" si="16"/>
        <v>Buy</v>
      </c>
      <c r="N110" s="26">
        <f t="shared" si="15"/>
        <v>0</v>
      </c>
      <c r="O110" s="26">
        <f t="shared" si="17"/>
        <v>-30</v>
      </c>
    </row>
    <row r="111" spans="1:15" x14ac:dyDescent="0.25">
      <c r="A111" s="26">
        <v>99</v>
      </c>
      <c r="B111" s="27">
        <v>42834</v>
      </c>
      <c r="C111" s="26">
        <f>VLOOKUP(B112, 'BTC e ETH'!$A$2:$B$6967, 2, TRUE)</f>
        <v>1220.3</v>
      </c>
      <c r="D111" s="26">
        <f>VLOOKUP(B112, 'BTC e ETH'!$C$2:$D$6967, 2, TRUE)</f>
        <v>44.17</v>
      </c>
      <c r="E111" s="26">
        <f t="shared" si="11"/>
        <v>3.3188061835293587</v>
      </c>
      <c r="F111" s="26">
        <f>IF(A111&gt;$C$3, AVERAGE(INDEX($E$13:$E$1358, A111-$C$3):E110), "")</f>
        <v>3.1542646193278148</v>
      </c>
      <c r="G111" s="26">
        <f>IF(A111&gt;$C$3, STDEV(INDEX($E$13:$E$1358, A111-$C$3):E110), "")</f>
        <v>0.13641656518481268</v>
      </c>
      <c r="H111" s="26">
        <f t="shared" si="12"/>
        <v>1.2061699690109369</v>
      </c>
      <c r="I111" s="26" t="str">
        <f t="shared" si="13"/>
        <v/>
      </c>
      <c r="J111" s="26">
        <f t="shared" si="9"/>
        <v>44.65</v>
      </c>
      <c r="K111" s="26">
        <f t="shared" si="10"/>
        <v>1068.4000000000001</v>
      </c>
      <c r="L111" s="26">
        <f t="shared" si="14"/>
        <v>-16.149999999999981</v>
      </c>
      <c r="M111" s="28" t="str">
        <f t="shared" si="16"/>
        <v>Buy</v>
      </c>
      <c r="N111" s="26">
        <f t="shared" si="15"/>
        <v>0</v>
      </c>
      <c r="O111" s="26">
        <f t="shared" si="17"/>
        <v>-30</v>
      </c>
    </row>
    <row r="112" spans="1:15" x14ac:dyDescent="0.25">
      <c r="A112" s="26">
        <v>100</v>
      </c>
      <c r="B112" s="27">
        <v>42835</v>
      </c>
      <c r="C112" s="26">
        <f>VLOOKUP(B113, 'BTC e ETH'!$A$2:$B$6967, 2, TRUE)</f>
        <v>1235.5999999999999</v>
      </c>
      <c r="D112" s="26">
        <f>VLOOKUP(B113, 'BTC e ETH'!$C$2:$D$6967, 2, TRUE)</f>
        <v>44.21</v>
      </c>
      <c r="E112" s="26">
        <f t="shared" si="11"/>
        <v>3.3303609532062746</v>
      </c>
      <c r="F112" s="26">
        <f>IF(A112&gt;$C$3, AVERAGE(INDEX($E$13:$E$1358, A112-$C$3):E111), "")</f>
        <v>3.178512786984582</v>
      </c>
      <c r="G112" s="26">
        <f>IF(A112&gt;$C$3, STDEV(INDEX($E$13:$E$1358, A112-$C$3):E111), "")</f>
        <v>0.1306888289911029</v>
      </c>
      <c r="H112" s="26">
        <f t="shared" si="12"/>
        <v>1.1619062424381368</v>
      </c>
      <c r="I112" s="26" t="str">
        <f t="shared" si="13"/>
        <v/>
      </c>
      <c r="J112" s="26">
        <f t="shared" si="9"/>
        <v>44.65</v>
      </c>
      <c r="K112" s="26">
        <f t="shared" si="10"/>
        <v>1068.4000000000001</v>
      </c>
      <c r="L112" s="26">
        <f t="shared" si="14"/>
        <v>-17.599999999999977</v>
      </c>
      <c r="M112" s="28" t="str">
        <f t="shared" si="16"/>
        <v>Buy</v>
      </c>
      <c r="N112" s="26">
        <f t="shared" si="15"/>
        <v>0</v>
      </c>
      <c r="O112" s="26">
        <f t="shared" si="17"/>
        <v>-30</v>
      </c>
    </row>
    <row r="113" spans="1:15" x14ac:dyDescent="0.25">
      <c r="A113" s="26">
        <v>101</v>
      </c>
      <c r="B113" s="27">
        <v>42836</v>
      </c>
      <c r="C113" s="26">
        <f>VLOOKUP(B114, 'BTC e ETH'!$A$2:$B$6967, 2, TRUE)</f>
        <v>1227.4000000000001</v>
      </c>
      <c r="D113" s="26">
        <f>VLOOKUP(B114, 'BTC e ETH'!$C$2:$D$6967, 2, TRUE)</f>
        <v>46.85</v>
      </c>
      <c r="E113" s="26">
        <f t="shared" si="11"/>
        <v>3.2657023812705654</v>
      </c>
      <c r="F113" s="26">
        <f>IF(A113&gt;$C$3, AVERAGE(INDEX($E$13:$E$1358, A113-$C$3):E112), "")</f>
        <v>3.196591645432032</v>
      </c>
      <c r="G113" s="26">
        <f>IF(A113&gt;$C$3, STDEV(INDEX($E$13:$E$1358, A113-$C$3):E112), "")</f>
        <v>0.13175420728945542</v>
      </c>
      <c r="H113" s="26">
        <f t="shared" si="12"/>
        <v>0.52454291411508136</v>
      </c>
      <c r="I113" s="26" t="str">
        <f t="shared" si="13"/>
        <v/>
      </c>
      <c r="J113" s="26">
        <f t="shared" si="9"/>
        <v>44.65</v>
      </c>
      <c r="K113" s="26">
        <f t="shared" si="10"/>
        <v>1068.4000000000001</v>
      </c>
      <c r="L113" s="26">
        <f t="shared" si="14"/>
        <v>-11.499999999999995</v>
      </c>
      <c r="M113" s="28" t="str">
        <f t="shared" si="16"/>
        <v>Buy</v>
      </c>
      <c r="N113" s="26">
        <f t="shared" si="15"/>
        <v>0</v>
      </c>
      <c r="O113" s="26">
        <f t="shared" si="17"/>
        <v>-30</v>
      </c>
    </row>
    <row r="114" spans="1:15" x14ac:dyDescent="0.25">
      <c r="A114" s="26">
        <v>102</v>
      </c>
      <c r="B114" s="27">
        <v>42837</v>
      </c>
      <c r="C114" s="26">
        <f>VLOOKUP(B115, 'BTC e ETH'!$A$2:$B$6967, 2, TRUE)</f>
        <v>1187</v>
      </c>
      <c r="D114" s="26">
        <f>VLOOKUP(B115, 'BTC e ETH'!$C$2:$D$6967, 2, TRUE)</f>
        <v>50.65</v>
      </c>
      <c r="E114" s="26">
        <f t="shared" si="11"/>
        <v>3.1542451639149758</v>
      </c>
      <c r="F114" s="26">
        <f>IF(A114&gt;$C$3, AVERAGE(INDEX($E$13:$E$1358, A114-$C$3):E113), "")</f>
        <v>3.2118873278154831</v>
      </c>
      <c r="G114" s="26">
        <f>IF(A114&gt;$C$3, STDEV(INDEX($E$13:$E$1358, A114-$C$3):E113), "")</f>
        <v>0.12495467063262308</v>
      </c>
      <c r="H114" s="26">
        <f t="shared" si="12"/>
        <v>-0.46130459636823035</v>
      </c>
      <c r="I114" s="26" t="str">
        <f t="shared" si="13"/>
        <v/>
      </c>
      <c r="J114" s="26">
        <f t="shared" si="9"/>
        <v>44.65</v>
      </c>
      <c r="K114" s="26">
        <f t="shared" si="10"/>
        <v>1068.4000000000001</v>
      </c>
      <c r="L114" s="26">
        <f t="shared" si="14"/>
        <v>0.14000000000000767</v>
      </c>
      <c r="M114" s="28" t="str">
        <f t="shared" si="16"/>
        <v>Buy</v>
      </c>
      <c r="N114" s="26">
        <f t="shared" si="15"/>
        <v>0</v>
      </c>
      <c r="O114" s="26">
        <f t="shared" si="17"/>
        <v>-30</v>
      </c>
    </row>
    <row r="115" spans="1:15" x14ac:dyDescent="0.25">
      <c r="A115" s="26">
        <v>103</v>
      </c>
      <c r="B115" s="27">
        <v>42838</v>
      </c>
      <c r="C115" s="26">
        <f>VLOOKUP(B116, 'BTC e ETH'!$A$2:$B$6967, 2, TRUE)</f>
        <v>1206.8</v>
      </c>
      <c r="D115" s="26">
        <f>VLOOKUP(B116, 'BTC e ETH'!$C$2:$D$6967, 2, TRUE)</f>
        <v>48.5</v>
      </c>
      <c r="E115" s="26">
        <f t="shared" si="11"/>
        <v>3.2141637093414683</v>
      </c>
      <c r="F115" s="26">
        <f>IF(A115&gt;$C$3, AVERAGE(INDEX($E$13:$E$1358, A115-$C$3):E114), "")</f>
        <v>3.2234583340919714</v>
      </c>
      <c r="G115" s="26">
        <f>IF(A115&gt;$C$3, STDEV(INDEX($E$13:$E$1358, A115-$C$3):E114), "")</f>
        <v>0.10903763310765853</v>
      </c>
      <c r="H115" s="26">
        <f t="shared" si="12"/>
        <v>-8.5242356107693165E-2</v>
      </c>
      <c r="I115" s="26" t="str">
        <f t="shared" si="13"/>
        <v/>
      </c>
      <c r="J115" s="26">
        <f t="shared" si="9"/>
        <v>44.65</v>
      </c>
      <c r="K115" s="26">
        <f t="shared" si="10"/>
        <v>1068.4000000000001</v>
      </c>
      <c r="L115" s="26">
        <f t="shared" si="14"/>
        <v>-6.1399999999999846</v>
      </c>
      <c r="M115" s="28" t="str">
        <f t="shared" si="16"/>
        <v>Buy</v>
      </c>
      <c r="N115" s="26">
        <f t="shared" si="15"/>
        <v>0</v>
      </c>
      <c r="O115" s="26">
        <f t="shared" si="17"/>
        <v>-30</v>
      </c>
    </row>
    <row r="116" spans="1:15" x14ac:dyDescent="0.25">
      <c r="A116" s="26">
        <v>104</v>
      </c>
      <c r="B116" s="27">
        <v>42839</v>
      </c>
      <c r="C116" s="26">
        <f>VLOOKUP(B117, 'BTC e ETH'!$A$2:$B$6967, 2, TRUE)</f>
        <v>1193.3</v>
      </c>
      <c r="D116" s="26">
        <f>VLOOKUP(B117, 'BTC e ETH'!$C$2:$D$6967, 2, TRUE)</f>
        <v>49.71</v>
      </c>
      <c r="E116" s="26">
        <f t="shared" si="11"/>
        <v>3.1782717372690286</v>
      </c>
      <c r="F116" s="26">
        <f>IF(A116&gt;$C$3, AVERAGE(INDEX($E$13:$E$1358, A116-$C$3):E115), "")</f>
        <v>3.2374673897597694</v>
      </c>
      <c r="G116" s="26">
        <f>IF(A116&gt;$C$3, STDEV(INDEX($E$13:$E$1358, A116-$C$3):E115), "")</f>
        <v>9.0806597792475741E-2</v>
      </c>
      <c r="H116" s="26">
        <f t="shared" si="12"/>
        <v>-0.65188713077901317</v>
      </c>
      <c r="I116" s="26" t="str">
        <f t="shared" si="13"/>
        <v/>
      </c>
      <c r="J116" s="26">
        <f t="shared" si="9"/>
        <v>44.65</v>
      </c>
      <c r="K116" s="26">
        <f t="shared" si="10"/>
        <v>1068.4000000000001</v>
      </c>
      <c r="L116" s="26">
        <f t="shared" si="14"/>
        <v>-2.3699999999999832</v>
      </c>
      <c r="M116" s="28" t="str">
        <f t="shared" si="16"/>
        <v>Buy</v>
      </c>
      <c r="N116" s="26">
        <f t="shared" si="15"/>
        <v>0</v>
      </c>
      <c r="O116" s="26">
        <f t="shared" si="17"/>
        <v>-30</v>
      </c>
    </row>
    <row r="117" spans="1:15" x14ac:dyDescent="0.25">
      <c r="A117" s="26">
        <v>105</v>
      </c>
      <c r="B117" s="27">
        <v>42840</v>
      </c>
      <c r="C117" s="26">
        <f>VLOOKUP(B118, 'BTC e ETH'!$A$2:$B$6967, 2, TRUE)</f>
        <v>1212</v>
      </c>
      <c r="D117" s="26">
        <f>VLOOKUP(B118, 'BTC e ETH'!$C$2:$D$6967, 2, TRUE)</f>
        <v>49.58</v>
      </c>
      <c r="E117" s="26">
        <f t="shared" si="11"/>
        <v>3.1964396400222155</v>
      </c>
      <c r="F117" s="26">
        <f>IF(A117&gt;$C$3, AVERAGE(INDEX($E$13:$E$1358, A117-$C$3):E116), "")</f>
        <v>3.2440267129114555</v>
      </c>
      <c r="G117" s="26">
        <f>IF(A117&gt;$C$3, STDEV(INDEX($E$13:$E$1358, A117-$C$3):E116), "")</f>
        <v>8.1708235103057886E-2</v>
      </c>
      <c r="H117" s="26">
        <f t="shared" si="12"/>
        <v>-0.58240240814428146</v>
      </c>
      <c r="I117" s="26" t="str">
        <f t="shared" si="13"/>
        <v/>
      </c>
      <c r="J117" s="26">
        <f t="shared" si="9"/>
        <v>44.65</v>
      </c>
      <c r="K117" s="26">
        <f t="shared" si="10"/>
        <v>1068.4000000000001</v>
      </c>
      <c r="L117" s="26">
        <f t="shared" si="14"/>
        <v>-4.4999999999999929</v>
      </c>
      <c r="M117" s="28" t="str">
        <f t="shared" si="16"/>
        <v>Buy</v>
      </c>
      <c r="N117" s="26">
        <f t="shared" si="15"/>
        <v>0</v>
      </c>
      <c r="O117" s="26">
        <f t="shared" si="17"/>
        <v>-30</v>
      </c>
    </row>
    <row r="118" spans="1:15" x14ac:dyDescent="0.25">
      <c r="A118" s="26">
        <v>106</v>
      </c>
      <c r="B118" s="27">
        <v>42841</v>
      </c>
      <c r="C118" s="26">
        <f>VLOOKUP(B119, 'BTC e ETH'!$A$2:$B$6967, 2, TRUE)</f>
        <v>1240</v>
      </c>
      <c r="D118" s="26">
        <f>VLOOKUP(B119, 'BTC e ETH'!$C$2:$D$6967, 2, TRUE)</f>
        <v>49.52</v>
      </c>
      <c r="E118" s="26">
        <f t="shared" si="11"/>
        <v>3.2204900302227419</v>
      </c>
      <c r="F118" s="26">
        <f>IF(A118&gt;$C$3, AVERAGE(INDEX($E$13:$E$1358, A118-$C$3):E117), "")</f>
        <v>3.2522486538629312</v>
      </c>
      <c r="G118" s="26">
        <f>IF(A118&gt;$C$3, STDEV(INDEX($E$13:$E$1358, A118-$C$3):E117), "")</f>
        <v>6.8402945502800946E-2</v>
      </c>
      <c r="H118" s="26">
        <f t="shared" si="12"/>
        <v>-0.46428736959709982</v>
      </c>
      <c r="I118" s="26" t="str">
        <f t="shared" si="13"/>
        <v/>
      </c>
      <c r="J118" s="26">
        <f t="shared" si="9"/>
        <v>44.65</v>
      </c>
      <c r="K118" s="26">
        <f t="shared" si="10"/>
        <v>1068.4000000000001</v>
      </c>
      <c r="L118" s="26">
        <f t="shared" si="14"/>
        <v>-7.4199999999999839</v>
      </c>
      <c r="M118" s="28" t="str">
        <f t="shared" si="16"/>
        <v>Buy</v>
      </c>
      <c r="N118" s="26">
        <f t="shared" si="15"/>
        <v>0</v>
      </c>
      <c r="O118" s="26">
        <f t="shared" si="17"/>
        <v>-30</v>
      </c>
    </row>
    <row r="119" spans="1:15" x14ac:dyDescent="0.25">
      <c r="A119" s="26">
        <v>107</v>
      </c>
      <c r="B119" s="27">
        <v>42842</v>
      </c>
      <c r="C119" s="26">
        <f>VLOOKUP(B120, 'BTC e ETH'!$A$2:$B$6967, 2, TRUE)</f>
        <v>1265.4000000000001</v>
      </c>
      <c r="D119" s="26">
        <f>VLOOKUP(B120, 'BTC e ETH'!$C$2:$D$6967, 2, TRUE)</f>
        <v>52.42</v>
      </c>
      <c r="E119" s="26">
        <f t="shared" si="11"/>
        <v>3.1838553588175236</v>
      </c>
      <c r="F119" s="26">
        <f>IF(A119&gt;$C$3, AVERAGE(INDEX($E$13:$E$1358, A119-$C$3):E118), "")</f>
        <v>3.2585261718517571</v>
      </c>
      <c r="G119" s="26">
        <f>IF(A119&gt;$C$3, STDEV(INDEX($E$13:$E$1358, A119-$C$3):E118), "")</f>
        <v>5.9801329242496412E-2</v>
      </c>
      <c r="H119" s="26">
        <f t="shared" si="12"/>
        <v>-1.2486480481301818</v>
      </c>
      <c r="I119" s="26" t="str">
        <f t="shared" si="13"/>
        <v/>
      </c>
      <c r="J119" s="26">
        <f t="shared" si="9"/>
        <v>44.65</v>
      </c>
      <c r="K119" s="26">
        <f t="shared" si="10"/>
        <v>1068.4000000000001</v>
      </c>
      <c r="L119" s="26">
        <f t="shared" si="14"/>
        <v>-4.1599999999999966</v>
      </c>
      <c r="M119" s="28" t="str">
        <f t="shared" si="16"/>
        <v>Buy</v>
      </c>
      <c r="N119" s="26">
        <f t="shared" si="15"/>
        <v>0</v>
      </c>
      <c r="O119" s="26">
        <f t="shared" si="17"/>
        <v>-30</v>
      </c>
    </row>
    <row r="120" spans="1:15" x14ac:dyDescent="0.25">
      <c r="A120" s="26">
        <v>108</v>
      </c>
      <c r="B120" s="27">
        <v>42843</v>
      </c>
      <c r="C120" s="26">
        <f>VLOOKUP(B121, 'BTC e ETH'!$A$2:$B$6967, 2, TRUE)</f>
        <v>1260.5</v>
      </c>
      <c r="D120" s="26">
        <f>VLOOKUP(B121, 'BTC e ETH'!$C$2:$D$6967, 2, TRUE)</f>
        <v>49.66</v>
      </c>
      <c r="E120" s="26">
        <f t="shared" si="11"/>
        <v>3.234063966547954</v>
      </c>
      <c r="F120" s="26">
        <f>IF(A120&gt;$C$3, AVERAGE(INDEX($E$13:$E$1358, A120-$C$3):E119), "")</f>
        <v>3.253639328343644</v>
      </c>
      <c r="G120" s="26">
        <f>IF(A120&gt;$C$3, STDEV(INDEX($E$13:$E$1358, A120-$C$3):E119), "")</f>
        <v>6.2839037896472133E-2</v>
      </c>
      <c r="H120" s="26">
        <f t="shared" si="12"/>
        <v>-0.31151593740089645</v>
      </c>
      <c r="I120" s="26" t="str">
        <f t="shared" si="13"/>
        <v/>
      </c>
      <c r="J120" s="26">
        <f t="shared" si="9"/>
        <v>44.65</v>
      </c>
      <c r="K120" s="26">
        <f t="shared" si="10"/>
        <v>1068.4000000000001</v>
      </c>
      <c r="L120" s="26">
        <f t="shared" si="14"/>
        <v>-9.1899999999999977</v>
      </c>
      <c r="M120" s="28" t="str">
        <f t="shared" si="16"/>
        <v>Buy</v>
      </c>
      <c r="N120" s="26">
        <f t="shared" si="15"/>
        <v>0</v>
      </c>
      <c r="O120" s="26">
        <f t="shared" si="17"/>
        <v>-30</v>
      </c>
    </row>
    <row r="121" spans="1:15" x14ac:dyDescent="0.25">
      <c r="A121" s="26">
        <v>109</v>
      </c>
      <c r="B121" s="27">
        <v>42844</v>
      </c>
      <c r="C121" s="26">
        <f>VLOOKUP(B122, 'BTC e ETH'!$A$2:$B$6967, 2, TRUE)</f>
        <v>1308.4000000000001</v>
      </c>
      <c r="D121" s="26">
        <f>VLOOKUP(B122, 'BTC e ETH'!$C$2:$D$6967, 2, TRUE)</f>
        <v>51.96</v>
      </c>
      <c r="E121" s="26">
        <f t="shared" si="11"/>
        <v>3.2260861038618303</v>
      </c>
      <c r="F121" s="26">
        <f>IF(A121&gt;$C$3, AVERAGE(INDEX($E$13:$E$1358, A121-$C$3):E120), "")</f>
        <v>3.2525972430012189</v>
      </c>
      <c r="G121" s="26">
        <f>IF(A121&gt;$C$3, STDEV(INDEX($E$13:$E$1358, A121-$C$3):E120), "")</f>
        <v>6.3038409750350397E-2</v>
      </c>
      <c r="H121" s="26">
        <f t="shared" si="12"/>
        <v>-0.42055532879684149</v>
      </c>
      <c r="I121" s="26" t="str">
        <f t="shared" si="13"/>
        <v/>
      </c>
      <c r="J121" s="26">
        <f t="shared" si="9"/>
        <v>44.65</v>
      </c>
      <c r="K121" s="26">
        <f t="shared" si="10"/>
        <v>1068.4000000000001</v>
      </c>
      <c r="L121" s="26">
        <f t="shared" si="14"/>
        <v>-9.3799999999999955</v>
      </c>
      <c r="M121" s="28" t="str">
        <f t="shared" si="16"/>
        <v>Buy</v>
      </c>
      <c r="N121" s="26">
        <f t="shared" si="15"/>
        <v>0</v>
      </c>
      <c r="O121" s="26">
        <f t="shared" si="17"/>
        <v>-30</v>
      </c>
    </row>
    <row r="122" spans="1:15" x14ac:dyDescent="0.25">
      <c r="A122" s="26">
        <v>110</v>
      </c>
      <c r="B122" s="27">
        <v>42845</v>
      </c>
      <c r="C122" s="26">
        <f>VLOOKUP(B123, 'BTC e ETH'!$A$2:$B$6967, 2, TRUE)</f>
        <v>1325.6</v>
      </c>
      <c r="D122" s="26">
        <f>VLOOKUP(B123, 'BTC e ETH'!$C$2:$D$6967, 2, TRUE)</f>
        <v>51.37</v>
      </c>
      <c r="E122" s="26">
        <f t="shared" si="11"/>
        <v>3.2505661216331765</v>
      </c>
      <c r="F122" s="26">
        <f>IF(A122&gt;$C$3, AVERAGE(INDEX($E$13:$E$1358, A122-$C$3):E121), "")</f>
        <v>3.2526763471145883</v>
      </c>
      <c r="G122" s="26">
        <f>IF(A122&gt;$C$3, STDEV(INDEX($E$13:$E$1358, A122-$C$3):E121), "")</f>
        <v>6.3001904426250546E-2</v>
      </c>
      <c r="H122" s="26">
        <f t="shared" si="12"/>
        <v>-3.3494630053318958E-2</v>
      </c>
      <c r="I122" s="26" t="str">
        <f t="shared" si="13"/>
        <v/>
      </c>
      <c r="J122" s="26">
        <f t="shared" si="9"/>
        <v>44.65</v>
      </c>
      <c r="K122" s="26">
        <f t="shared" si="10"/>
        <v>1068.4000000000001</v>
      </c>
      <c r="L122" s="26">
        <f t="shared" si="14"/>
        <v>-12.279999999999987</v>
      </c>
      <c r="M122" s="28" t="str">
        <f t="shared" si="16"/>
        <v>Buy</v>
      </c>
      <c r="N122" s="26">
        <f t="shared" si="15"/>
        <v>0</v>
      </c>
      <c r="O122" s="26">
        <f t="shared" si="17"/>
        <v>-30</v>
      </c>
    </row>
    <row r="123" spans="1:15" x14ac:dyDescent="0.25">
      <c r="A123" s="26">
        <v>111</v>
      </c>
      <c r="B123" s="27">
        <v>42846</v>
      </c>
      <c r="C123" s="26">
        <f>VLOOKUP(B124, 'BTC e ETH'!$A$2:$B$6967, 2, TRUE)</f>
        <v>1347.5</v>
      </c>
      <c r="D123" s="26">
        <f>VLOOKUP(B124, 'BTC e ETH'!$C$2:$D$6967, 2, TRUE)</f>
        <v>52.15</v>
      </c>
      <c r="E123" s="26">
        <f t="shared" si="11"/>
        <v>3.2518821213363709</v>
      </c>
      <c r="F123" s="26">
        <f>IF(A123&gt;$C$3, AVERAGE(INDEX($E$13:$E$1358, A123-$C$3):E122), "")</f>
        <v>3.2480998680381501</v>
      </c>
      <c r="G123" s="26">
        <f>IF(A123&gt;$C$3, STDEV(INDEX($E$13:$E$1358, A123-$C$3):E122), "")</f>
        <v>6.0256880439765188E-2</v>
      </c>
      <c r="H123" s="26">
        <f t="shared" si="12"/>
        <v>6.2768820267781078E-2</v>
      </c>
      <c r="I123" s="26" t="str">
        <f t="shared" si="13"/>
        <v/>
      </c>
      <c r="J123" s="26">
        <f t="shared" si="9"/>
        <v>44.65</v>
      </c>
      <c r="K123" s="26">
        <f t="shared" si="10"/>
        <v>1068.4000000000001</v>
      </c>
      <c r="L123" s="26">
        <f t="shared" si="14"/>
        <v>-12.909999999999993</v>
      </c>
      <c r="M123" s="28" t="str">
        <f t="shared" si="16"/>
        <v>Buy</v>
      </c>
      <c r="N123" s="26">
        <f t="shared" si="15"/>
        <v>0</v>
      </c>
      <c r="O123" s="26">
        <f t="shared" si="17"/>
        <v>-30</v>
      </c>
    </row>
    <row r="124" spans="1:15" x14ac:dyDescent="0.25">
      <c r="A124" s="26">
        <v>112</v>
      </c>
      <c r="B124" s="27">
        <v>42847</v>
      </c>
      <c r="C124" s="26">
        <f>VLOOKUP(B125, 'BTC e ETH'!$A$2:$B$6967, 2, TRUE)</f>
        <v>1355.2</v>
      </c>
      <c r="D124" s="26">
        <f>VLOOKUP(B125, 'BTC e ETH'!$C$2:$D$6967, 2, TRUE)</f>
        <v>53.33</v>
      </c>
      <c r="E124" s="26">
        <f t="shared" si="11"/>
        <v>3.2352052992852793</v>
      </c>
      <c r="F124" s="26">
        <f>IF(A124&gt;$C$3, AVERAGE(INDEX($E$13:$E$1358, A124-$C$3):E123), "")</f>
        <v>3.2419830009837254</v>
      </c>
      <c r="G124" s="26">
        <f>IF(A124&gt;$C$3, STDEV(INDEX($E$13:$E$1358, A124-$C$3):E123), "")</f>
        <v>5.4220819493824089E-2</v>
      </c>
      <c r="H124" s="26">
        <f t="shared" si="12"/>
        <v>-0.12500183069379925</v>
      </c>
      <c r="I124" s="26" t="str">
        <f t="shared" si="13"/>
        <v/>
      </c>
      <c r="J124" s="26">
        <f t="shared" si="9"/>
        <v>44.65</v>
      </c>
      <c r="K124" s="26">
        <f t="shared" si="10"/>
        <v>1068.4000000000001</v>
      </c>
      <c r="L124" s="26">
        <f t="shared" si="14"/>
        <v>-11.319999999999997</v>
      </c>
      <c r="M124" s="28" t="str">
        <f t="shared" si="16"/>
        <v>Buy</v>
      </c>
      <c r="N124" s="26">
        <f t="shared" si="15"/>
        <v>0</v>
      </c>
      <c r="O124" s="26">
        <f t="shared" si="17"/>
        <v>-30</v>
      </c>
    </row>
    <row r="125" spans="1:15" x14ac:dyDescent="0.25">
      <c r="A125" s="26">
        <v>113</v>
      </c>
      <c r="B125" s="27">
        <v>42848</v>
      </c>
      <c r="C125" s="26">
        <f>VLOOKUP(B126, 'BTC e ETH'!$A$2:$B$6967, 2, TRUE)</f>
        <v>1345</v>
      </c>
      <c r="D125" s="26">
        <f>VLOOKUP(B126, 'BTC e ETH'!$C$2:$D$6967, 2, TRUE)</f>
        <v>53.54</v>
      </c>
      <c r="E125" s="26">
        <f t="shared" si="11"/>
        <v>3.2237202539437328</v>
      </c>
      <c r="F125" s="26">
        <f>IF(A125&gt;$C$3, AVERAGE(INDEX($E$13:$E$1358, A125-$C$3):E124), "")</f>
        <v>3.2387035683736447</v>
      </c>
      <c r="G125" s="26">
        <f>IF(A125&gt;$C$3, STDEV(INDEX($E$13:$E$1358, A125-$C$3):E124), "")</f>
        <v>5.2944883357743458E-2</v>
      </c>
      <c r="H125" s="26">
        <f t="shared" si="12"/>
        <v>-0.28299834619846165</v>
      </c>
      <c r="I125" s="26" t="str">
        <f t="shared" si="13"/>
        <v/>
      </c>
      <c r="J125" s="26">
        <f t="shared" si="9"/>
        <v>44.65</v>
      </c>
      <c r="K125" s="26">
        <f t="shared" si="10"/>
        <v>1068.4000000000001</v>
      </c>
      <c r="L125" s="26">
        <f t="shared" si="14"/>
        <v>-9.8799999999999919</v>
      </c>
      <c r="M125" s="28" t="str">
        <f t="shared" si="16"/>
        <v>Buy</v>
      </c>
      <c r="N125" s="26">
        <f t="shared" si="15"/>
        <v>0</v>
      </c>
      <c r="O125" s="26">
        <f t="shared" si="17"/>
        <v>-30</v>
      </c>
    </row>
    <row r="126" spans="1:15" x14ac:dyDescent="0.25">
      <c r="A126" s="26">
        <v>114</v>
      </c>
      <c r="B126" s="27">
        <v>42849</v>
      </c>
      <c r="C126" s="26">
        <f>VLOOKUP(B127, 'BTC e ETH'!$A$2:$B$6967, 2, TRUE)</f>
        <v>1370.3</v>
      </c>
      <c r="D126" s="26">
        <f>VLOOKUP(B127, 'BTC e ETH'!$C$2:$D$6967, 2, TRUE)</f>
        <v>53.9</v>
      </c>
      <c r="E126" s="26">
        <f t="shared" si="11"/>
        <v>3.2356544950372039</v>
      </c>
      <c r="F126" s="26">
        <f>IF(A126&gt;$C$3, AVERAGE(INDEX($E$13:$E$1358, A126-$C$3):E125), "")</f>
        <v>3.2322572682801662</v>
      </c>
      <c r="G126" s="26">
        <f>IF(A126&gt;$C$3, STDEV(INDEX($E$13:$E$1358, A126-$C$3):E125), "")</f>
        <v>4.7935007557981586E-2</v>
      </c>
      <c r="H126" s="26">
        <f t="shared" si="12"/>
        <v>7.0871518126464098E-2</v>
      </c>
      <c r="I126" s="26" t="str">
        <f t="shared" si="13"/>
        <v/>
      </c>
      <c r="J126" s="26">
        <f t="shared" si="9"/>
        <v>44.65</v>
      </c>
      <c r="K126" s="26">
        <f t="shared" si="10"/>
        <v>1068.4000000000001</v>
      </c>
      <c r="L126" s="26">
        <f t="shared" si="14"/>
        <v>-11.689999999999987</v>
      </c>
      <c r="M126" s="28" t="str">
        <f t="shared" si="16"/>
        <v>Buy</v>
      </c>
      <c r="N126" s="26">
        <f t="shared" si="15"/>
        <v>0</v>
      </c>
      <c r="O126" s="26">
        <f t="shared" si="17"/>
        <v>-30</v>
      </c>
    </row>
    <row r="127" spans="1:15" x14ac:dyDescent="0.25">
      <c r="A127" s="26">
        <v>115</v>
      </c>
      <c r="B127" s="27">
        <v>42850</v>
      </c>
      <c r="C127" s="26">
        <f>VLOOKUP(B128, 'BTC e ETH'!$A$2:$B$6967, 2, TRUE)</f>
        <v>1399.3</v>
      </c>
      <c r="D127" s="26">
        <f>VLOOKUP(B128, 'BTC e ETH'!$C$2:$D$6967, 2, TRUE)</f>
        <v>57.31</v>
      </c>
      <c r="E127" s="26">
        <f t="shared" si="11"/>
        <v>3.1952522619980215</v>
      </c>
      <c r="F127" s="26">
        <f>IF(A127&gt;$C$3, AVERAGE(INDEX($E$13:$E$1358, A127-$C$3):E126), "")</f>
        <v>3.226713822380689</v>
      </c>
      <c r="G127" s="26">
        <f>IF(A127&gt;$C$3, STDEV(INDEX($E$13:$E$1358, A127-$C$3):E126), "")</f>
        <v>4.1600642874834247E-2</v>
      </c>
      <c r="H127" s="26">
        <f t="shared" si="12"/>
        <v>-0.75627582192244958</v>
      </c>
      <c r="I127" s="26" t="str">
        <f t="shared" si="13"/>
        <v/>
      </c>
      <c r="J127" s="26">
        <f t="shared" si="9"/>
        <v>44.65</v>
      </c>
      <c r="K127" s="26">
        <f t="shared" si="10"/>
        <v>1068.4000000000001</v>
      </c>
      <c r="L127" s="26">
        <f t="shared" si="14"/>
        <v>-7.7699999999999818</v>
      </c>
      <c r="M127" s="28" t="str">
        <f t="shared" si="16"/>
        <v>Buy</v>
      </c>
      <c r="N127" s="26">
        <f t="shared" si="15"/>
        <v>0</v>
      </c>
      <c r="O127" s="26">
        <f t="shared" si="17"/>
        <v>-30</v>
      </c>
    </row>
    <row r="128" spans="1:15" x14ac:dyDescent="0.25">
      <c r="A128" s="26">
        <v>116</v>
      </c>
      <c r="B128" s="27">
        <v>42851</v>
      </c>
      <c r="C128" s="26">
        <f>VLOOKUP(B129, 'BTC e ETH'!$A$2:$B$6967, 2, TRUE)</f>
        <v>1440.3</v>
      </c>
      <c r="D128" s="26">
        <f>VLOOKUP(B129, 'BTC e ETH'!$C$2:$D$6967, 2, TRUE)</f>
        <v>68</v>
      </c>
      <c r="E128" s="26">
        <f t="shared" si="11"/>
        <v>3.0530989990288977</v>
      </c>
      <c r="F128" s="26">
        <f>IF(A128&gt;$C$3, AVERAGE(INDEX($E$13:$E$1358, A128-$C$3):E127), "")</f>
        <v>3.2177065763001389</v>
      </c>
      <c r="G128" s="26">
        <f>IF(A128&gt;$C$3, STDEV(INDEX($E$13:$E$1358, A128-$C$3):E127), "")</f>
        <v>3.0774216539169202E-2</v>
      </c>
      <c r="H128" s="26">
        <f t="shared" si="12"/>
        <v>-5.3488795421235125</v>
      </c>
      <c r="I128" s="26" t="str">
        <f t="shared" si="13"/>
        <v>Buy</v>
      </c>
      <c r="J128" s="26">
        <f t="shared" si="9"/>
        <v>44.65</v>
      </c>
      <c r="K128" s="26">
        <f t="shared" si="10"/>
        <v>1068.4000000000001</v>
      </c>
      <c r="L128" s="26">
        <f t="shared" si="14"/>
        <v>9.5100000000000122</v>
      </c>
      <c r="M128" s="28" t="str">
        <f t="shared" si="16"/>
        <v>Buy</v>
      </c>
      <c r="N128" s="26">
        <f t="shared" si="15"/>
        <v>0</v>
      </c>
      <c r="O128" s="26">
        <f t="shared" si="17"/>
        <v>-30</v>
      </c>
    </row>
    <row r="129" spans="1:15" x14ac:dyDescent="0.25">
      <c r="A129" s="26">
        <v>117</v>
      </c>
      <c r="B129" s="27">
        <v>42852</v>
      </c>
      <c r="C129" s="26">
        <f>VLOOKUP(B130, 'BTC e ETH'!$A$2:$B$6967, 2, TRUE)</f>
        <v>1415.6</v>
      </c>
      <c r="D129" s="26">
        <f>VLOOKUP(B130, 'BTC e ETH'!$C$2:$D$6967, 2, TRUE)</f>
        <v>76</v>
      </c>
      <c r="E129" s="26">
        <f t="shared" si="11"/>
        <v>2.9245754081849773</v>
      </c>
      <c r="F129" s="26">
        <f>IF(A129&gt;$C$3, AVERAGE(INDEX($E$13:$E$1358, A129-$C$3):E128), "")</f>
        <v>3.2035330174840277</v>
      </c>
      <c r="G129" s="26">
        <f>IF(A129&gt;$C$3, STDEV(INDEX($E$13:$E$1358, A129-$C$3):E128), "")</f>
        <v>5.0026738784686484E-2</v>
      </c>
      <c r="H129" s="26">
        <f t="shared" si="12"/>
        <v>-5.5761701857015957</v>
      </c>
      <c r="I129" s="26" t="str">
        <f t="shared" si="13"/>
        <v>Buy</v>
      </c>
      <c r="J129" s="26">
        <f t="shared" si="9"/>
        <v>44.65</v>
      </c>
      <c r="K129" s="26">
        <f t="shared" si="10"/>
        <v>1068.4000000000001</v>
      </c>
      <c r="L129" s="26">
        <f t="shared" si="14"/>
        <v>27.980000000000018</v>
      </c>
      <c r="M129" s="28" t="str">
        <f t="shared" si="16"/>
        <v>Buy</v>
      </c>
      <c r="N129" s="26">
        <f t="shared" si="15"/>
        <v>0</v>
      </c>
      <c r="O129" s="26">
        <f t="shared" si="17"/>
        <v>-30</v>
      </c>
    </row>
    <row r="130" spans="1:15" x14ac:dyDescent="0.25">
      <c r="A130" s="26">
        <v>118</v>
      </c>
      <c r="B130" s="27">
        <v>42853</v>
      </c>
      <c r="C130" s="26">
        <f>VLOOKUP(B131, 'BTC e ETH'!$A$2:$B$6967, 2, TRUE)</f>
        <v>1423.6</v>
      </c>
      <c r="D130" s="26">
        <f>VLOOKUP(B131, 'BTC e ETH'!$C$2:$D$6967, 2, TRUE)</f>
        <v>73.55</v>
      </c>
      <c r="E130" s="26">
        <f t="shared" si="11"/>
        <v>2.9629787065885913</v>
      </c>
      <c r="F130" s="26">
        <f>IF(A130&gt;$C$3, AVERAGE(INDEX($E$13:$E$1358, A130-$C$3):E129), "")</f>
        <v>3.1882217004353617</v>
      </c>
      <c r="G130" s="26">
        <f>IF(A130&gt;$C$3, STDEV(INDEX($E$13:$E$1358, A130-$C$3):E129), "")</f>
        <v>8.7386233444226233E-2</v>
      </c>
      <c r="H130" s="26">
        <f t="shared" si="12"/>
        <v>-2.5775569557020721</v>
      </c>
      <c r="I130" s="26" t="str">
        <f t="shared" si="13"/>
        <v>Buy</v>
      </c>
      <c r="J130" s="26">
        <f t="shared" si="9"/>
        <v>44.65</v>
      </c>
      <c r="K130" s="26">
        <f t="shared" si="10"/>
        <v>1068.4000000000001</v>
      </c>
      <c r="L130" s="26">
        <f t="shared" si="14"/>
        <v>22.280000000000015</v>
      </c>
      <c r="M130" s="28" t="str">
        <f t="shared" si="16"/>
        <v>Buy</v>
      </c>
      <c r="N130" s="26">
        <f t="shared" si="15"/>
        <v>0</v>
      </c>
      <c r="O130" s="26">
        <f t="shared" si="17"/>
        <v>-30</v>
      </c>
    </row>
    <row r="131" spans="1:15" x14ac:dyDescent="0.25">
      <c r="A131" s="26">
        <v>119</v>
      </c>
      <c r="B131" s="27">
        <v>42854</v>
      </c>
      <c r="C131" s="26">
        <f>VLOOKUP(B132, 'BTC e ETH'!$A$2:$B$6967, 2, TRUE)</f>
        <v>1435.2</v>
      </c>
      <c r="D131" s="26">
        <f>VLOOKUP(B132, 'BTC e ETH'!$C$2:$D$6967, 2, TRUE)</f>
        <v>83.51</v>
      </c>
      <c r="E131" s="26">
        <f t="shared" si="11"/>
        <v>2.8440931061393937</v>
      </c>
      <c r="F131" s="26">
        <f>IF(A131&gt;$C$3, AVERAGE(INDEX($E$13:$E$1358, A131-$C$3):E130), "")</f>
        <v>3.1714760335851704</v>
      </c>
      <c r="G131" s="26">
        <f>IF(A131&gt;$C$3, STDEV(INDEX($E$13:$E$1358, A131-$C$3):E130), "")</f>
        <v>0.10445918930208059</v>
      </c>
      <c r="H131" s="26">
        <f t="shared" si="12"/>
        <v>-3.1340749400134964</v>
      </c>
      <c r="I131" s="26" t="str">
        <f t="shared" si="13"/>
        <v>Buy</v>
      </c>
      <c r="J131" s="26">
        <f t="shared" si="9"/>
        <v>44.65</v>
      </c>
      <c r="K131" s="26">
        <f t="shared" si="10"/>
        <v>1068.4000000000001</v>
      </c>
      <c r="L131" s="26">
        <f t="shared" si="14"/>
        <v>41.040000000000013</v>
      </c>
      <c r="M131" s="28" t="str">
        <f t="shared" si="16"/>
        <v>Buy</v>
      </c>
      <c r="N131" s="26">
        <f t="shared" si="15"/>
        <v>0</v>
      </c>
      <c r="O131" s="26">
        <f t="shared" si="17"/>
        <v>-30</v>
      </c>
    </row>
    <row r="132" spans="1:15" x14ac:dyDescent="0.25">
      <c r="A132" s="26">
        <v>120</v>
      </c>
      <c r="B132" s="27">
        <v>42855</v>
      </c>
      <c r="C132" s="26">
        <f>VLOOKUP(B133, 'BTC e ETH'!$A$2:$B$6967, 2, TRUE)</f>
        <v>1533.1</v>
      </c>
      <c r="D132" s="26">
        <f>VLOOKUP(B133, 'BTC e ETH'!$C$2:$D$6967, 2, TRUE)</f>
        <v>81.400000000000006</v>
      </c>
      <c r="E132" s="26">
        <f t="shared" si="11"/>
        <v>2.9356718353079136</v>
      </c>
      <c r="F132" s="26">
        <f>IF(A132&gt;$C$3, AVERAGE(INDEX($E$13:$E$1358, A132-$C$3):E131), "")</f>
        <v>3.1491974581765283</v>
      </c>
      <c r="G132" s="26">
        <f>IF(A132&gt;$C$3, STDEV(INDEX($E$13:$E$1358, A132-$C$3):E131), "")</f>
        <v>0.13428447601371704</v>
      </c>
      <c r="H132" s="26">
        <f t="shared" si="12"/>
        <v>-1.5900990881984243</v>
      </c>
      <c r="I132" s="26" t="str">
        <f t="shared" si="13"/>
        <v/>
      </c>
      <c r="J132" s="26">
        <f t="shared" si="9"/>
        <v>44.65</v>
      </c>
      <c r="K132" s="26">
        <f t="shared" si="10"/>
        <v>1068.4000000000001</v>
      </c>
      <c r="L132" s="26">
        <f t="shared" si="14"/>
        <v>27.03000000000003</v>
      </c>
      <c r="M132" s="28" t="str">
        <f t="shared" si="16"/>
        <v>Buy</v>
      </c>
      <c r="N132" s="26">
        <f t="shared" si="15"/>
        <v>0</v>
      </c>
      <c r="O132" s="26">
        <f t="shared" si="17"/>
        <v>-30</v>
      </c>
    </row>
    <row r="133" spans="1:15" x14ac:dyDescent="0.25">
      <c r="A133" s="26">
        <v>121</v>
      </c>
      <c r="B133" s="27">
        <v>42856</v>
      </c>
      <c r="C133" s="26">
        <f>VLOOKUP(B134, 'BTC e ETH'!$A$2:$B$6967, 2, TRUE)</f>
        <v>1560</v>
      </c>
      <c r="D133" s="26">
        <f>VLOOKUP(B134, 'BTC e ETH'!$C$2:$D$6967, 2, TRUE)</f>
        <v>82.01</v>
      </c>
      <c r="E133" s="26">
        <f t="shared" si="11"/>
        <v>2.9455999091952627</v>
      </c>
      <c r="F133" s="26">
        <f>IF(A133&gt;$C$3, AVERAGE(INDEX($E$13:$E$1358, A133-$C$3):E132), "")</f>
        <v>3.1318129378622408</v>
      </c>
      <c r="G133" s="26">
        <f>IF(A133&gt;$C$3, STDEV(INDEX($E$13:$E$1358, A133-$C$3):E132), "")</f>
        <v>0.14424199201674454</v>
      </c>
      <c r="H133" s="26">
        <f t="shared" si="12"/>
        <v>-1.2909765461736087</v>
      </c>
      <c r="I133" s="26" t="str">
        <f t="shared" si="13"/>
        <v/>
      </c>
      <c r="J133" s="26">
        <f t="shared" si="9"/>
        <v>44.65</v>
      </c>
      <c r="K133" s="26">
        <f t="shared" si="10"/>
        <v>1068.4000000000001</v>
      </c>
      <c r="L133" s="26">
        <f t="shared" si="14"/>
        <v>25.560000000000016</v>
      </c>
      <c r="M133" s="28" t="str">
        <f t="shared" si="16"/>
        <v>Buy</v>
      </c>
      <c r="N133" s="26">
        <f t="shared" si="15"/>
        <v>0</v>
      </c>
      <c r="O133" s="26">
        <f t="shared" si="17"/>
        <v>-30</v>
      </c>
    </row>
    <row r="134" spans="1:15" x14ac:dyDescent="0.25">
      <c r="A134" s="26">
        <v>122</v>
      </c>
      <c r="B134" s="27">
        <v>42857</v>
      </c>
      <c r="C134" s="26">
        <f>VLOOKUP(B135, 'BTC e ETH'!$A$2:$B$6967, 2, TRUE)</f>
        <v>1617.8</v>
      </c>
      <c r="D134" s="26">
        <f>VLOOKUP(B135, 'BTC e ETH'!$C$2:$D$6967, 2, TRUE)</f>
        <v>85.79</v>
      </c>
      <c r="E134" s="26">
        <f t="shared" si="11"/>
        <v>2.9369200309989782</v>
      </c>
      <c r="F134" s="26">
        <f>IF(A134&gt;$C$3, AVERAGE(INDEX($E$13:$E$1358, A134-$C$3):E133), "")</f>
        <v>3.1134869297937429</v>
      </c>
      <c r="G134" s="26">
        <f>IF(A134&gt;$C$3, STDEV(INDEX($E$13:$E$1358, A134-$C$3):E133), "")</f>
        <v>0.14953608222321077</v>
      </c>
      <c r="H134" s="26">
        <f t="shared" si="12"/>
        <v>-1.1807645096064858</v>
      </c>
      <c r="I134" s="26" t="str">
        <f t="shared" si="13"/>
        <v/>
      </c>
      <c r="J134" s="26">
        <f t="shared" si="9"/>
        <v>44.65</v>
      </c>
      <c r="K134" s="26">
        <f t="shared" si="10"/>
        <v>1068.4000000000001</v>
      </c>
      <c r="L134" s="26">
        <f t="shared" si="14"/>
        <v>27.340000000000025</v>
      </c>
      <c r="M134" s="28" t="str">
        <f t="shared" si="16"/>
        <v>Buy</v>
      </c>
      <c r="N134" s="26">
        <f t="shared" si="15"/>
        <v>0</v>
      </c>
      <c r="O134" s="26">
        <f t="shared" si="17"/>
        <v>-30</v>
      </c>
    </row>
    <row r="135" spans="1:15" x14ac:dyDescent="0.25">
      <c r="A135" s="26">
        <v>123</v>
      </c>
      <c r="B135" s="27">
        <v>42858</v>
      </c>
      <c r="C135" s="26">
        <f>VLOOKUP(B136, 'BTC e ETH'!$A$2:$B$6967, 2, TRUE)</f>
        <v>1607.1</v>
      </c>
      <c r="D135" s="26">
        <f>VLOOKUP(B136, 'BTC e ETH'!$C$2:$D$6967, 2, TRUE)</f>
        <v>99.2</v>
      </c>
      <c r="E135" s="26">
        <f t="shared" si="11"/>
        <v>2.7850485772641971</v>
      </c>
      <c r="F135" s="26">
        <f>IF(A135&gt;$C$3, AVERAGE(INDEX($E$13:$E$1358, A135-$C$3):E134), "")</f>
        <v>3.0970245746058387</v>
      </c>
      <c r="G135" s="26">
        <f>IF(A135&gt;$C$3, STDEV(INDEX($E$13:$E$1358, A135-$C$3):E134), "")</f>
        <v>0.15473792943579318</v>
      </c>
      <c r="H135" s="26">
        <f t="shared" si="12"/>
        <v>-2.016157243923137</v>
      </c>
      <c r="I135" s="26" t="str">
        <f t="shared" si="13"/>
        <v>Buy</v>
      </c>
      <c r="J135" s="26">
        <f t="shared" si="9"/>
        <v>44.65</v>
      </c>
      <c r="K135" s="26">
        <f t="shared" si="10"/>
        <v>1068.4000000000001</v>
      </c>
      <c r="L135" s="26">
        <f t="shared" si="14"/>
        <v>55.230000000000025</v>
      </c>
      <c r="M135" s="28" t="str">
        <f t="shared" si="16"/>
        <v>Buy</v>
      </c>
      <c r="N135" s="26">
        <f t="shared" si="15"/>
        <v>0</v>
      </c>
      <c r="O135" s="26">
        <f t="shared" si="17"/>
        <v>-30</v>
      </c>
    </row>
    <row r="136" spans="1:15" x14ac:dyDescent="0.25">
      <c r="A136" s="26">
        <v>124</v>
      </c>
      <c r="B136" s="27">
        <v>42859</v>
      </c>
      <c r="C136" s="26">
        <f>VLOOKUP(B137, 'BTC e ETH'!$A$2:$B$6967, 2, TRUE)</f>
        <v>1545.1</v>
      </c>
      <c r="D136" s="26">
        <f>VLOOKUP(B137, 'BTC e ETH'!$C$2:$D$6967, 2, TRUE)</f>
        <v>91.5</v>
      </c>
      <c r="E136" s="26">
        <f t="shared" si="11"/>
        <v>2.8265049398748969</v>
      </c>
      <c r="F136" s="26">
        <f>IF(A136&gt;$C$3, AVERAGE(INDEX($E$13:$E$1358, A136-$C$3):E135), "")</f>
        <v>3.0670902153202553</v>
      </c>
      <c r="G136" s="26">
        <f>IF(A136&gt;$C$3, STDEV(INDEX($E$13:$E$1358, A136-$C$3):E135), "")</f>
        <v>0.16909883316124888</v>
      </c>
      <c r="H136" s="26">
        <f t="shared" si="12"/>
        <v>-1.4227494711092512</v>
      </c>
      <c r="I136" s="26" t="str">
        <f t="shared" si="13"/>
        <v/>
      </c>
      <c r="J136" s="26">
        <f t="shared" si="9"/>
        <v>44.65</v>
      </c>
      <c r="K136" s="26">
        <f t="shared" si="10"/>
        <v>1068.4000000000001</v>
      </c>
      <c r="L136" s="26">
        <f t="shared" si="14"/>
        <v>46.030000000000015</v>
      </c>
      <c r="M136" s="28" t="str">
        <f t="shared" si="16"/>
        <v>Buy</v>
      </c>
      <c r="N136" s="26">
        <f t="shared" si="15"/>
        <v>0</v>
      </c>
      <c r="O136" s="26">
        <f t="shared" si="17"/>
        <v>-30</v>
      </c>
    </row>
    <row r="137" spans="1:15" x14ac:dyDescent="0.25">
      <c r="A137" s="26">
        <v>125</v>
      </c>
      <c r="B137" s="27">
        <v>42860</v>
      </c>
      <c r="C137" s="26">
        <f>VLOOKUP(B138, 'BTC e ETH'!$A$2:$B$6967, 2, TRUE)</f>
        <v>1597.1</v>
      </c>
      <c r="D137" s="26">
        <f>VLOOKUP(B138, 'BTC e ETH'!$C$2:$D$6967, 2, TRUE)</f>
        <v>96.65</v>
      </c>
      <c r="E137" s="26">
        <f t="shared" si="11"/>
        <v>2.8048485580079237</v>
      </c>
      <c r="F137" s="26">
        <f>IF(A137&gt;$C$3, AVERAGE(INDEX($E$13:$E$1358, A137-$C$3):E136), "")</f>
        <v>3.0404514710544595</v>
      </c>
      <c r="G137" s="26">
        <f>IF(A137&gt;$C$3, STDEV(INDEX($E$13:$E$1358, A137-$C$3):E136), "")</f>
        <v>0.17367437861413021</v>
      </c>
      <c r="H137" s="26">
        <f t="shared" si="12"/>
        <v>-1.3565784137336598</v>
      </c>
      <c r="I137" s="26" t="str">
        <f t="shared" si="13"/>
        <v/>
      </c>
      <c r="J137" s="26">
        <f t="shared" si="9"/>
        <v>44.65</v>
      </c>
      <c r="K137" s="26">
        <f t="shared" si="10"/>
        <v>1068.4000000000001</v>
      </c>
      <c r="L137" s="26">
        <f t="shared" si="14"/>
        <v>51.130000000000031</v>
      </c>
      <c r="M137" s="28" t="str">
        <f t="shared" si="16"/>
        <v>Buy</v>
      </c>
      <c r="N137" s="26">
        <f t="shared" si="15"/>
        <v>0</v>
      </c>
      <c r="O137" s="26">
        <f t="shared" si="17"/>
        <v>-30</v>
      </c>
    </row>
    <row r="138" spans="1:15" x14ac:dyDescent="0.25">
      <c r="A138" s="26">
        <v>126</v>
      </c>
      <c r="B138" s="27">
        <v>42861</v>
      </c>
      <c r="C138" s="26">
        <f>VLOOKUP(B139, 'BTC e ETH'!$A$2:$B$6967, 2, TRUE)</f>
        <v>1619.9</v>
      </c>
      <c r="D138" s="26">
        <f>VLOOKUP(B139, 'BTC e ETH'!$C$2:$D$6967, 2, TRUE)</f>
        <v>94.21</v>
      </c>
      <c r="E138" s="26">
        <f t="shared" si="11"/>
        <v>2.8445933648655157</v>
      </c>
      <c r="F138" s="26">
        <f>IF(A138&gt;$C$3, AVERAGE(INDEX($E$13:$E$1358, A138-$C$3):E137), "")</f>
        <v>3.0107369668127766</v>
      </c>
      <c r="G138" s="26">
        <f>IF(A138&gt;$C$3, STDEV(INDEX($E$13:$E$1358, A138-$C$3):E137), "")</f>
        <v>0.17328658072505237</v>
      </c>
      <c r="H138" s="26">
        <f t="shared" si="12"/>
        <v>-0.95877938875644952</v>
      </c>
      <c r="I138" s="26" t="str">
        <f t="shared" si="13"/>
        <v/>
      </c>
      <c r="J138" s="26">
        <f t="shared" si="9"/>
        <v>44.65</v>
      </c>
      <c r="K138" s="26">
        <f t="shared" si="10"/>
        <v>1068.4000000000001</v>
      </c>
      <c r="L138" s="26">
        <f t="shared" si="14"/>
        <v>43.969999999999985</v>
      </c>
      <c r="M138" s="28" t="str">
        <f t="shared" si="16"/>
        <v>Buy</v>
      </c>
      <c r="N138" s="26">
        <f t="shared" si="15"/>
        <v>0</v>
      </c>
      <c r="O138" s="26">
        <f t="shared" si="17"/>
        <v>-30</v>
      </c>
    </row>
    <row r="139" spans="1:15" x14ac:dyDescent="0.25">
      <c r="A139" s="26">
        <v>127</v>
      </c>
      <c r="B139" s="27">
        <v>42862</v>
      </c>
      <c r="C139" s="26">
        <f>VLOOKUP(B140, 'BTC e ETH'!$A$2:$B$6967, 2, TRUE)</f>
        <v>1703.2</v>
      </c>
      <c r="D139" s="26">
        <f>VLOOKUP(B140, 'BTC e ETH'!$C$2:$D$6967, 2, TRUE)</f>
        <v>88.97</v>
      </c>
      <c r="E139" s="26">
        <f t="shared" si="11"/>
        <v>2.9519648793225937</v>
      </c>
      <c r="F139" s="26">
        <f>IF(A139&gt;$C$3, AVERAGE(INDEX($E$13:$E$1358, A139-$C$3):E138), "")</f>
        <v>2.9835843830480524</v>
      </c>
      <c r="G139" s="26">
        <f>IF(A139&gt;$C$3, STDEV(INDEX($E$13:$E$1358, A139-$C$3):E138), "")</f>
        <v>0.16448819229715841</v>
      </c>
      <c r="H139" s="26">
        <f t="shared" si="12"/>
        <v>-0.19222962623563941</v>
      </c>
      <c r="I139" s="26" t="str">
        <f t="shared" si="13"/>
        <v/>
      </c>
      <c r="J139" s="26">
        <f t="shared" si="9"/>
        <v>44.65</v>
      </c>
      <c r="K139" s="26">
        <f t="shared" si="10"/>
        <v>1068.4000000000001</v>
      </c>
      <c r="L139" s="26">
        <f t="shared" si="14"/>
        <v>25.160000000000004</v>
      </c>
      <c r="M139" s="28" t="str">
        <f t="shared" si="16"/>
        <v>Buy</v>
      </c>
      <c r="N139" s="26">
        <f t="shared" si="15"/>
        <v>0</v>
      </c>
      <c r="O139" s="26">
        <f t="shared" si="17"/>
        <v>-30</v>
      </c>
    </row>
    <row r="140" spans="1:15" x14ac:dyDescent="0.25">
      <c r="A140" s="26">
        <v>128</v>
      </c>
      <c r="B140" s="27">
        <v>42863</v>
      </c>
      <c r="C140" s="26">
        <f>VLOOKUP(B141, 'BTC e ETH'!$A$2:$B$6967, 2, TRUE)</f>
        <v>1760</v>
      </c>
      <c r="D140" s="26">
        <f>VLOOKUP(B141, 'BTC e ETH'!$C$2:$D$6967, 2, TRUE)</f>
        <v>88.94</v>
      </c>
      <c r="E140" s="26">
        <f t="shared" si="11"/>
        <v>2.9851071029496472</v>
      </c>
      <c r="F140" s="26">
        <f>IF(A140&gt;$C$3, AVERAGE(INDEX($E$13:$E$1358, A140-$C$3):E139), "")</f>
        <v>2.9647016883838737</v>
      </c>
      <c r="G140" s="26">
        <f>IF(A140&gt;$C$3, STDEV(INDEX($E$13:$E$1358, A140-$C$3):E139), "")</f>
        <v>0.14907512028544798</v>
      </c>
      <c r="H140" s="26">
        <f t="shared" si="12"/>
        <v>0.13688008117452027</v>
      </c>
      <c r="I140" s="26" t="str">
        <f t="shared" si="13"/>
        <v/>
      </c>
      <c r="J140" s="26">
        <f t="shared" si="9"/>
        <v>44.65</v>
      </c>
      <c r="K140" s="26">
        <f t="shared" si="10"/>
        <v>1068.4000000000001</v>
      </c>
      <c r="L140" s="26">
        <f t="shared" si="14"/>
        <v>19.420000000000002</v>
      </c>
      <c r="M140" s="28" t="str">
        <f t="shared" si="16"/>
        <v>Buy</v>
      </c>
      <c r="N140" s="26">
        <f t="shared" si="15"/>
        <v>0</v>
      </c>
      <c r="O140" s="26">
        <f t="shared" si="17"/>
        <v>-30</v>
      </c>
    </row>
    <row r="141" spans="1:15" x14ac:dyDescent="0.25">
      <c r="A141" s="26">
        <v>129</v>
      </c>
      <c r="B141" s="27">
        <v>42864</v>
      </c>
      <c r="C141" s="26">
        <f>VLOOKUP(B142, 'BTC e ETH'!$A$2:$B$6967, 2, TRUE)</f>
        <v>1796.8</v>
      </c>
      <c r="D141" s="26">
        <f>VLOOKUP(B142, 'BTC e ETH'!$C$2:$D$6967, 2, TRUE)</f>
        <v>88.33</v>
      </c>
      <c r="E141" s="26">
        <f t="shared" si="11"/>
        <v>3.0126827832271381</v>
      </c>
      <c r="F141" s="26">
        <f>IF(A141&gt;$C$3, AVERAGE(INDEX($E$13:$E$1358, A141-$C$3):E140), "")</f>
        <v>2.9487941449842681</v>
      </c>
      <c r="G141" s="26">
        <f>IF(A141&gt;$C$3, STDEV(INDEX($E$13:$E$1358, A141-$C$3):E140), "")</f>
        <v>0.13110995805523853</v>
      </c>
      <c r="H141" s="26">
        <f t="shared" si="12"/>
        <v>0.48729050935973028</v>
      </c>
      <c r="I141" s="26" t="str">
        <f t="shared" si="13"/>
        <v/>
      </c>
      <c r="J141" s="26">
        <f t="shared" ref="J141:J204" si="18">IF(M141=M140, J140, IF(OR(M141="TP", M141="SL"), "", IF(I141="Buy", D141, IF(I141="Sell", C141, ""))))</f>
        <v>44.65</v>
      </c>
      <c r="K141" s="26">
        <f t="shared" ref="K141:K204" si="19">IF(M141=M140, K140, IF(OR(M141="TP", M141="SL"), "",IF(I141="Buy", C141, IF(I141="Sell", D141, ""))))</f>
        <v>1068.4000000000001</v>
      </c>
      <c r="L141" s="26">
        <f t="shared" si="14"/>
        <v>14.52000000000001</v>
      </c>
      <c r="M141" s="28" t="str">
        <f t="shared" si="16"/>
        <v>Buy</v>
      </c>
      <c r="N141" s="26">
        <f t="shared" si="15"/>
        <v>0</v>
      </c>
      <c r="O141" s="26">
        <f t="shared" si="17"/>
        <v>-30</v>
      </c>
    </row>
    <row r="142" spans="1:15" x14ac:dyDescent="0.25">
      <c r="A142" s="26">
        <v>130</v>
      </c>
      <c r="B142" s="27">
        <v>42865</v>
      </c>
      <c r="C142" s="26">
        <f>VLOOKUP(B143, 'BTC e ETH'!$A$2:$B$6967, 2, TRUE)</f>
        <v>1853.9</v>
      </c>
      <c r="D142" s="26">
        <f>VLOOKUP(B143, 'BTC e ETH'!$C$2:$D$6967, 2, TRUE)</f>
        <v>89.38</v>
      </c>
      <c r="E142" s="26">
        <f t="shared" ref="E142:E205" si="20">LN(C142/D142)</f>
        <v>3.0321498637332414</v>
      </c>
      <c r="F142" s="26">
        <f>IF(A142&gt;$C$3, AVERAGE(INDEX($E$13:$E$1358, A142-$C$3):E141), "")</f>
        <v>2.9339293641969304</v>
      </c>
      <c r="G142" s="26">
        <f>IF(A142&gt;$C$3, STDEV(INDEX($E$13:$E$1358, A142-$C$3):E141), "")</f>
        <v>0.1066154530020494</v>
      </c>
      <c r="H142" s="26">
        <f t="shared" ref="H142:H205" si="21">IF(F142="","",(E142-F142)/G142)</f>
        <v>0.92125950573434157</v>
      </c>
      <c r="I142" s="26" t="str">
        <f t="shared" ref="I142:I205" si="22">IF(H142="", "", IF(H142&lt;$C$4, "Buy", IF(H142&gt;$C$5, "Sell", "")))</f>
        <v/>
      </c>
      <c r="J142" s="26">
        <f t="shared" si="18"/>
        <v>44.65</v>
      </c>
      <c r="K142" s="26">
        <f t="shared" si="19"/>
        <v>1068.4000000000001</v>
      </c>
      <c r="L142" s="26">
        <f t="shared" ref="L142:L205" si="23">IF(M141="Buy", (K141-C142)*$C$8+(D142-J141)*$C$9, IF(M141="Sell", (K141-D142)*$C$9+(C142-J141)*$C$8, ""))</f>
        <v>10.909999999999982</v>
      </c>
      <c r="M142" s="28" t="str">
        <f t="shared" si="16"/>
        <v>Buy</v>
      </c>
      <c r="N142" s="26">
        <f t="shared" ref="N142:N205" si="24">IF(IF(OR(M142="TP",M142="SL"),L142,0)&lt;=$C$6,$C$6,IF(IF(OR(M142="TP",M142="SL"),L142,0)&gt;$C$7,$C$7,IF(OR(M142="TP",M142="SL"),L142,0)))</f>
        <v>0</v>
      </c>
      <c r="O142" s="26">
        <f t="shared" si="17"/>
        <v>-30</v>
      </c>
    </row>
    <row r="143" spans="1:15" x14ac:dyDescent="0.25">
      <c r="A143" s="26">
        <v>131</v>
      </c>
      <c r="B143" s="27">
        <v>42866</v>
      </c>
      <c r="C143" s="26">
        <f>VLOOKUP(B144, 'BTC e ETH'!$A$2:$B$6967, 2, TRUE)</f>
        <v>1735</v>
      </c>
      <c r="D143" s="26">
        <f>VLOOKUP(B144, 'BTC e ETH'!$C$2:$D$6967, 2, TRUE)</f>
        <v>86.99</v>
      </c>
      <c r="E143" s="26">
        <f t="shared" si="20"/>
        <v>2.9929695228615105</v>
      </c>
      <c r="F143" s="26">
        <f>IF(A143&gt;$C$3, AVERAGE(INDEX($E$13:$E$1358, A143-$C$3):E142), "")</f>
        <v>2.9230558709792782</v>
      </c>
      <c r="G143" s="26">
        <f>IF(A143&gt;$C$3, STDEV(INDEX($E$13:$E$1358, A143-$C$3):E142), "")</f>
        <v>8.3972820541759141E-2</v>
      </c>
      <c r="H143" s="26">
        <f t="shared" si="21"/>
        <v>0.83257477158891791</v>
      </c>
      <c r="I143" s="26" t="str">
        <f t="shared" si="22"/>
        <v/>
      </c>
      <c r="J143" s="26">
        <f t="shared" si="18"/>
        <v>44.65</v>
      </c>
      <c r="K143" s="26">
        <f t="shared" si="19"/>
        <v>1068.4000000000001</v>
      </c>
      <c r="L143" s="26">
        <f t="shared" si="23"/>
        <v>18.019999999999996</v>
      </c>
      <c r="M143" s="28" t="str">
        <f t="shared" ref="M143:M206" si="25">IF(OR(M142="", M142="SL", M142="TP"), I143, IF(L143="", "", IF(L143&lt;$C$6, "SL", IF(L143&gt;$C$7, "TP", M142))))</f>
        <v>Buy</v>
      </c>
      <c r="N143" s="26">
        <f t="shared" si="24"/>
        <v>0</v>
      </c>
      <c r="O143" s="26">
        <f t="shared" ref="O143:O206" si="26">N143+O142</f>
        <v>-30</v>
      </c>
    </row>
    <row r="144" spans="1:15" x14ac:dyDescent="0.25">
      <c r="A144" s="26">
        <v>132</v>
      </c>
      <c r="B144" s="27">
        <v>42867</v>
      </c>
      <c r="C144" s="26">
        <f>VLOOKUP(B145, 'BTC e ETH'!$A$2:$B$6967, 2, TRUE)</f>
        <v>1820.4</v>
      </c>
      <c r="D144" s="26">
        <f>VLOOKUP(B145, 'BTC e ETH'!$C$2:$D$6967, 2, TRUE)</f>
        <v>89.9</v>
      </c>
      <c r="E144" s="26">
        <f t="shared" si="20"/>
        <v>3.0081135946649122</v>
      </c>
      <c r="F144" s="26">
        <f>IF(A144&gt;$C$3, AVERAGE(INDEX($E$13:$E$1358, A144-$C$3):E143), "")</f>
        <v>2.9190472392347853</v>
      </c>
      <c r="G144" s="26">
        <f>IF(A144&gt;$C$3, STDEV(INDEX($E$13:$E$1358, A144-$C$3):E143), "")</f>
        <v>7.8583781903672142E-2</v>
      </c>
      <c r="H144" s="26">
        <f t="shared" si="21"/>
        <v>1.1333935994491122</v>
      </c>
      <c r="I144" s="26" t="str">
        <f t="shared" si="22"/>
        <v/>
      </c>
      <c r="J144" s="26">
        <f t="shared" si="18"/>
        <v>44.65</v>
      </c>
      <c r="K144" s="26">
        <f t="shared" si="19"/>
        <v>1068.4000000000001</v>
      </c>
      <c r="L144" s="26">
        <f t="shared" si="23"/>
        <v>15.300000000000011</v>
      </c>
      <c r="M144" s="28" t="str">
        <f t="shared" si="25"/>
        <v>Buy</v>
      </c>
      <c r="N144" s="26">
        <f t="shared" si="24"/>
        <v>0</v>
      </c>
      <c r="O144" s="26">
        <f t="shared" si="26"/>
        <v>-30</v>
      </c>
    </row>
    <row r="145" spans="1:15" x14ac:dyDescent="0.25">
      <c r="A145" s="26">
        <v>133</v>
      </c>
      <c r="B145" s="27">
        <v>42868</v>
      </c>
      <c r="C145" s="26">
        <f>VLOOKUP(B146, 'BTC e ETH'!$A$2:$B$6967, 2, TRUE)</f>
        <v>1828.1</v>
      </c>
      <c r="D145" s="26">
        <f>VLOOKUP(B146, 'BTC e ETH'!$C$2:$D$6967, 2, TRUE)</f>
        <v>90.37</v>
      </c>
      <c r="E145" s="26">
        <f t="shared" si="20"/>
        <v>3.0071201011991748</v>
      </c>
      <c r="F145" s="26">
        <f>IF(A145&gt;$C$3, AVERAGE(INDEX($E$13:$E$1358, A145-$C$3):E144), "")</f>
        <v>2.9246164516667807</v>
      </c>
      <c r="G145" s="26">
        <f>IF(A145&gt;$C$3, STDEV(INDEX($E$13:$E$1358, A145-$C$3):E144), "")</f>
        <v>8.1893992456689352E-2</v>
      </c>
      <c r="H145" s="26">
        <f t="shared" si="21"/>
        <v>1.007444466406094</v>
      </c>
      <c r="I145" s="26" t="str">
        <f t="shared" si="22"/>
        <v/>
      </c>
      <c r="J145" s="26">
        <f t="shared" si="18"/>
        <v>44.65</v>
      </c>
      <c r="K145" s="26">
        <f t="shared" si="19"/>
        <v>1068.4000000000001</v>
      </c>
      <c r="L145" s="26">
        <f t="shared" si="23"/>
        <v>15.470000000000027</v>
      </c>
      <c r="M145" s="28" t="str">
        <f t="shared" si="25"/>
        <v>Buy</v>
      </c>
      <c r="N145" s="26">
        <f t="shared" si="24"/>
        <v>0</v>
      </c>
      <c r="O145" s="26">
        <f t="shared" si="26"/>
        <v>-30</v>
      </c>
    </row>
    <row r="146" spans="1:15" x14ac:dyDescent="0.25">
      <c r="A146" s="26">
        <v>134</v>
      </c>
      <c r="B146" s="27">
        <v>42869</v>
      </c>
      <c r="C146" s="26">
        <f>VLOOKUP(B147, 'BTC e ETH'!$A$2:$B$6967, 2, TRUE)</f>
        <v>1772.5</v>
      </c>
      <c r="D146" s="26">
        <f>VLOOKUP(B147, 'BTC e ETH'!$C$2:$D$6967, 2, TRUE)</f>
        <v>92.56</v>
      </c>
      <c r="E146" s="26">
        <f t="shared" si="20"/>
        <v>2.9522891755208613</v>
      </c>
      <c r="F146" s="26">
        <f>IF(A146&gt;$C$3, AVERAGE(INDEX($E$13:$E$1358, A146-$C$3):E145), "")</f>
        <v>2.9275592113074871</v>
      </c>
      <c r="G146" s="26">
        <f>IF(A146&gt;$C$3, STDEV(INDEX($E$13:$E$1358, A146-$C$3):E145), "")</f>
        <v>8.4133421283391865E-2</v>
      </c>
      <c r="H146" s="26">
        <f t="shared" si="21"/>
        <v>0.29393746071581672</v>
      </c>
      <c r="I146" s="26" t="str">
        <f t="shared" si="22"/>
        <v/>
      </c>
      <c r="J146" s="26">
        <f t="shared" si="18"/>
        <v>44.65</v>
      </c>
      <c r="K146" s="26">
        <f t="shared" si="19"/>
        <v>1068.4000000000001</v>
      </c>
      <c r="L146" s="26">
        <f t="shared" si="23"/>
        <v>25.410000000000011</v>
      </c>
      <c r="M146" s="28" t="str">
        <f t="shared" si="25"/>
        <v>Buy</v>
      </c>
      <c r="N146" s="26">
        <f t="shared" si="24"/>
        <v>0</v>
      </c>
      <c r="O146" s="26">
        <f t="shared" si="26"/>
        <v>-30</v>
      </c>
    </row>
    <row r="147" spans="1:15" x14ac:dyDescent="0.25">
      <c r="A147" s="26">
        <v>135</v>
      </c>
      <c r="B147" s="27">
        <v>42870</v>
      </c>
      <c r="C147" s="26">
        <f>VLOOKUP(B148, 'BTC e ETH'!$A$2:$B$6967, 2, TRUE)</f>
        <v>1785.7</v>
      </c>
      <c r="D147" s="26">
        <f>VLOOKUP(B148, 'BTC e ETH'!$C$2:$D$6967, 2, TRUE)</f>
        <v>88.17</v>
      </c>
      <c r="E147" s="26">
        <f t="shared" si="20"/>
        <v>3.0082990051041434</v>
      </c>
      <c r="F147" s="26">
        <f>IF(A147&gt;$C$3, AVERAGE(INDEX($E$13:$E$1358, A147-$C$3):E146), "")</f>
        <v>2.9347722825995843</v>
      </c>
      <c r="G147" s="26">
        <f>IF(A147&gt;$C$3, STDEV(INDEX($E$13:$E$1358, A147-$C$3):E146), "")</f>
        <v>8.1047874093901198E-2</v>
      </c>
      <c r="H147" s="26">
        <f t="shared" si="21"/>
        <v>0.90720112435486933</v>
      </c>
      <c r="I147" s="26" t="str">
        <f t="shared" si="22"/>
        <v/>
      </c>
      <c r="J147" s="26">
        <f t="shared" si="18"/>
        <v>44.65</v>
      </c>
      <c r="K147" s="26">
        <f t="shared" si="19"/>
        <v>1068.4000000000001</v>
      </c>
      <c r="L147" s="26">
        <f t="shared" si="23"/>
        <v>15.310000000000002</v>
      </c>
      <c r="M147" s="28" t="str">
        <f t="shared" si="25"/>
        <v>Buy</v>
      </c>
      <c r="N147" s="26">
        <f t="shared" si="24"/>
        <v>0</v>
      </c>
      <c r="O147" s="26">
        <f t="shared" si="26"/>
        <v>-30</v>
      </c>
    </row>
    <row r="148" spans="1:15" x14ac:dyDescent="0.25">
      <c r="A148" s="26">
        <v>136</v>
      </c>
      <c r="B148" s="27">
        <v>42871</v>
      </c>
      <c r="C148" s="26">
        <f>VLOOKUP(B149, 'BTC e ETH'!$A$2:$B$6967, 2, TRUE)</f>
        <v>1870</v>
      </c>
      <c r="D148" s="26">
        <f>VLOOKUP(B149, 'BTC e ETH'!$C$2:$D$6967, 2, TRUE)</f>
        <v>89.67</v>
      </c>
      <c r="E148" s="26">
        <f t="shared" si="20"/>
        <v>3.0375574448846763</v>
      </c>
      <c r="F148" s="26">
        <f>IF(A148&gt;$C$3, AVERAGE(INDEX($E$13:$E$1358, A148-$C$3):E147), "")</f>
        <v>2.9396140939193329</v>
      </c>
      <c r="G148" s="26">
        <f>IF(A148&gt;$C$3, STDEV(INDEX($E$13:$E$1358, A148-$C$3):E147), "")</f>
        <v>8.3245048418303061E-2</v>
      </c>
      <c r="H148" s="26">
        <f t="shared" si="21"/>
        <v>1.1765666886657558</v>
      </c>
      <c r="I148" s="26" t="str">
        <f t="shared" si="22"/>
        <v/>
      </c>
      <c r="J148" s="26">
        <f t="shared" si="18"/>
        <v>44.65</v>
      </c>
      <c r="K148" s="26">
        <f t="shared" si="19"/>
        <v>1068.4000000000001</v>
      </c>
      <c r="L148" s="26">
        <f t="shared" si="23"/>
        <v>9.8800000000000097</v>
      </c>
      <c r="M148" s="28" t="str">
        <f t="shared" si="25"/>
        <v>Buy</v>
      </c>
      <c r="N148" s="26">
        <f t="shared" si="24"/>
        <v>0</v>
      </c>
      <c r="O148" s="26">
        <f t="shared" si="26"/>
        <v>-30</v>
      </c>
    </row>
    <row r="149" spans="1:15" x14ac:dyDescent="0.25">
      <c r="A149" s="26">
        <v>137</v>
      </c>
      <c r="B149" s="27">
        <v>42872</v>
      </c>
      <c r="C149" s="26">
        <f>VLOOKUP(B150, 'BTC e ETH'!$A$2:$B$6967, 2, TRUE)</f>
        <v>1941.5</v>
      </c>
      <c r="D149" s="26">
        <f>VLOOKUP(B150, 'BTC e ETH'!$C$2:$D$6967, 2, TRUE)</f>
        <v>98.6</v>
      </c>
      <c r="E149" s="26">
        <f t="shared" si="20"/>
        <v>2.9801448875631324</v>
      </c>
      <c r="F149" s="26">
        <f>IF(A149&gt;$C$3, AVERAGE(INDEX($E$13:$E$1358, A149-$C$3):E148), "")</f>
        <v>2.9457445962986273</v>
      </c>
      <c r="G149" s="26">
        <f>IF(A149&gt;$C$3, STDEV(INDEX($E$13:$E$1358, A149-$C$3):E148), "")</f>
        <v>8.7017919882213898E-2</v>
      </c>
      <c r="H149" s="26">
        <f t="shared" si="21"/>
        <v>0.39532421955235042</v>
      </c>
      <c r="I149" s="26" t="str">
        <f t="shared" si="22"/>
        <v/>
      </c>
      <c r="J149" s="26">
        <f t="shared" si="18"/>
        <v>44.65</v>
      </c>
      <c r="K149" s="26">
        <f t="shared" si="19"/>
        <v>1068.4000000000001</v>
      </c>
      <c r="L149" s="26">
        <f t="shared" si="23"/>
        <v>20.589999999999989</v>
      </c>
      <c r="M149" s="28" t="str">
        <f t="shared" si="25"/>
        <v>Buy</v>
      </c>
      <c r="N149" s="26">
        <f t="shared" si="24"/>
        <v>0</v>
      </c>
      <c r="O149" s="26">
        <f t="shared" si="26"/>
        <v>-30</v>
      </c>
    </row>
    <row r="150" spans="1:15" x14ac:dyDescent="0.25">
      <c r="A150" s="26">
        <v>138</v>
      </c>
      <c r="B150" s="27">
        <v>42873</v>
      </c>
      <c r="C150" s="26">
        <f>VLOOKUP(B151, 'BTC e ETH'!$A$2:$B$6967, 2, TRUE)</f>
        <v>1966.5</v>
      </c>
      <c r="D150" s="26">
        <f>VLOOKUP(B151, 'BTC e ETH'!$C$2:$D$6967, 2, TRUE)</f>
        <v>124.4</v>
      </c>
      <c r="E150" s="26">
        <f t="shared" si="20"/>
        <v>2.7605084115667853</v>
      </c>
      <c r="F150" s="26">
        <f>IF(A150&gt;$C$3, AVERAGE(INDEX($E$13:$E$1358, A150-$C$3):E149), "")</f>
        <v>2.9486262534029044</v>
      </c>
      <c r="G150" s="26">
        <f>IF(A150&gt;$C$3, STDEV(INDEX($E$13:$E$1358, A150-$C$3):E149), "")</f>
        <v>8.7419597835520987E-2</v>
      </c>
      <c r="H150" s="26">
        <f t="shared" si="21"/>
        <v>-2.1518955302226486</v>
      </c>
      <c r="I150" s="26" t="str">
        <f t="shared" si="22"/>
        <v>Buy</v>
      </c>
      <c r="J150" s="26" t="str">
        <f t="shared" si="18"/>
        <v/>
      </c>
      <c r="K150" s="26" t="str">
        <f t="shared" si="19"/>
        <v/>
      </c>
      <c r="L150" s="26">
        <f t="shared" si="23"/>
        <v>69.69</v>
      </c>
      <c r="M150" s="28" t="str">
        <f t="shared" si="25"/>
        <v>TP</v>
      </c>
      <c r="N150" s="26">
        <f t="shared" si="24"/>
        <v>60</v>
      </c>
      <c r="O150" s="26">
        <f t="shared" si="26"/>
        <v>30</v>
      </c>
    </row>
    <row r="151" spans="1:15" x14ac:dyDescent="0.25">
      <c r="A151" s="26">
        <v>139</v>
      </c>
      <c r="B151" s="27">
        <v>42874</v>
      </c>
      <c r="C151" s="26">
        <f>VLOOKUP(B152, 'BTC e ETH'!$A$2:$B$6967, 2, TRUE)</f>
        <v>2059.6999999999998</v>
      </c>
      <c r="D151" s="26">
        <f>VLOOKUP(B152, 'BTC e ETH'!$C$2:$D$6967, 2, TRUE)</f>
        <v>123.03</v>
      </c>
      <c r="E151" s="26">
        <f t="shared" si="20"/>
        <v>2.8178873920383545</v>
      </c>
      <c r="F151" s="26">
        <f>IF(A151&gt;$C$3, AVERAGE(INDEX($E$13:$E$1358, A151-$C$3):E150), "")</f>
        <v>2.9469902423564105</v>
      </c>
      <c r="G151" s="26">
        <f>IF(A151&gt;$C$3, STDEV(INDEX($E$13:$E$1358, A151-$C$3):E150), "")</f>
        <v>9.0861402894783616E-2</v>
      </c>
      <c r="H151" s="26">
        <f t="shared" si="21"/>
        <v>-1.4208767001710894</v>
      </c>
      <c r="I151" s="26" t="str">
        <f t="shared" si="22"/>
        <v/>
      </c>
      <c r="J151" s="26" t="str">
        <f t="shared" si="18"/>
        <v/>
      </c>
      <c r="K151" s="26" t="str">
        <f t="shared" si="19"/>
        <v/>
      </c>
      <c r="L151" s="26" t="str">
        <f t="shared" si="23"/>
        <v/>
      </c>
      <c r="M151" s="28" t="str">
        <f t="shared" si="25"/>
        <v/>
      </c>
      <c r="N151" s="26">
        <f t="shared" si="24"/>
        <v>0</v>
      </c>
      <c r="O151" s="26">
        <f t="shared" si="26"/>
        <v>30</v>
      </c>
    </row>
    <row r="152" spans="1:15" x14ac:dyDescent="0.25">
      <c r="A152" s="26">
        <v>140</v>
      </c>
      <c r="B152" s="27">
        <v>42875</v>
      </c>
      <c r="C152" s="26">
        <f>VLOOKUP(B153, 'BTC e ETH'!$A$2:$B$6967, 2, TRUE)</f>
        <v>2029.2</v>
      </c>
      <c r="D152" s="26">
        <f>VLOOKUP(B153, 'BTC e ETH'!$C$2:$D$6967, 2, TRUE)</f>
        <v>146.13999999999999</v>
      </c>
      <c r="E152" s="26">
        <f t="shared" si="20"/>
        <v>2.6308318393294634</v>
      </c>
      <c r="F152" s="26">
        <f>IF(A152&gt;$C$3, AVERAGE(INDEX($E$13:$E$1358, A152-$C$3):E151), "")</f>
        <v>2.9464157391673069</v>
      </c>
      <c r="G152" s="26">
        <f>IF(A152&gt;$C$3, STDEV(INDEX($E$13:$E$1358, A152-$C$3):E151), "")</f>
        <v>9.1700993350899845E-2</v>
      </c>
      <c r="H152" s="26">
        <f t="shared" si="21"/>
        <v>-3.4414447249250735</v>
      </c>
      <c r="I152" s="26" t="str">
        <f t="shared" si="22"/>
        <v>Buy</v>
      </c>
      <c r="J152" s="26">
        <f t="shared" si="18"/>
        <v>146.13999999999999</v>
      </c>
      <c r="K152" s="26">
        <f t="shared" si="19"/>
        <v>2029.2</v>
      </c>
      <c r="L152" s="26" t="str">
        <f t="shared" si="23"/>
        <v/>
      </c>
      <c r="M152" s="28" t="str">
        <f t="shared" si="25"/>
        <v>Buy</v>
      </c>
      <c r="N152" s="26">
        <f t="shared" si="24"/>
        <v>0</v>
      </c>
      <c r="O152" s="26">
        <f t="shared" si="26"/>
        <v>30</v>
      </c>
    </row>
    <row r="153" spans="1:15" x14ac:dyDescent="0.25">
      <c r="A153" s="26">
        <v>141</v>
      </c>
      <c r="B153" s="27">
        <v>42876</v>
      </c>
      <c r="C153" s="26">
        <f>VLOOKUP(B154, 'BTC e ETH'!$A$2:$B$6967, 2, TRUE)</f>
        <v>2085.5</v>
      </c>
      <c r="D153" s="26">
        <f>VLOOKUP(B154, 'BTC e ETH'!$C$2:$D$6967, 2, TRUE)</f>
        <v>154.91999999999999</v>
      </c>
      <c r="E153" s="26">
        <f t="shared" si="20"/>
        <v>2.5998550589904483</v>
      </c>
      <c r="F153" s="26">
        <f>IF(A153&gt;$C$3, AVERAGE(INDEX($E$13:$E$1358, A153-$C$3):E152), "")</f>
        <v>2.9348146245887432</v>
      </c>
      <c r="G153" s="26">
        <f>IF(A153&gt;$C$3, STDEV(INDEX($E$13:$E$1358, A153-$C$3):E152), "")</f>
        <v>0.11809806872288656</v>
      </c>
      <c r="H153" s="26">
        <f t="shared" si="21"/>
        <v>-2.8362831773673376</v>
      </c>
      <c r="I153" s="26" t="str">
        <f t="shared" si="22"/>
        <v>Buy</v>
      </c>
      <c r="J153" s="26">
        <f t="shared" si="18"/>
        <v>146.13999999999999</v>
      </c>
      <c r="K153" s="26">
        <f t="shared" si="19"/>
        <v>2029.2</v>
      </c>
      <c r="L153" s="26">
        <f t="shared" si="23"/>
        <v>11.930000000000007</v>
      </c>
      <c r="M153" s="28" t="str">
        <f t="shared" si="25"/>
        <v>Buy</v>
      </c>
      <c r="N153" s="26">
        <f t="shared" si="24"/>
        <v>0</v>
      </c>
      <c r="O153" s="26">
        <f t="shared" si="26"/>
        <v>30</v>
      </c>
    </row>
    <row r="154" spans="1:15" x14ac:dyDescent="0.25">
      <c r="A154" s="26">
        <v>142</v>
      </c>
      <c r="B154" s="27">
        <v>42877</v>
      </c>
      <c r="C154" s="26">
        <f>VLOOKUP(B155, 'BTC e ETH'!$A$2:$B$6967, 2, TRUE)</f>
        <v>2249.3000000000002</v>
      </c>
      <c r="D154" s="26">
        <f>VLOOKUP(B155, 'BTC e ETH'!$C$2:$D$6967, 2, TRUE)</f>
        <v>168.24</v>
      </c>
      <c r="E154" s="26">
        <f t="shared" si="20"/>
        <v>2.5929828042878089</v>
      </c>
      <c r="F154" s="26">
        <f>IF(A154&gt;$C$3, AVERAGE(INDEX($E$13:$E$1358, A154-$C$3):E153), "")</f>
        <v>2.9184987375304052</v>
      </c>
      <c r="G154" s="26">
        <f>IF(A154&gt;$C$3, STDEV(INDEX($E$13:$E$1358, A154-$C$3):E153), "")</f>
        <v>0.14523996548257273</v>
      </c>
      <c r="H154" s="26">
        <f t="shared" si="21"/>
        <v>-2.2412283847702703</v>
      </c>
      <c r="I154" s="26" t="str">
        <f t="shared" si="22"/>
        <v>Buy</v>
      </c>
      <c r="J154" s="26">
        <f t="shared" si="18"/>
        <v>146.13999999999999</v>
      </c>
      <c r="K154" s="26">
        <f t="shared" si="19"/>
        <v>2029.2</v>
      </c>
      <c r="L154" s="26">
        <f t="shared" si="23"/>
        <v>22.19000000000003</v>
      </c>
      <c r="M154" s="28" t="str">
        <f t="shared" si="25"/>
        <v>Buy</v>
      </c>
      <c r="N154" s="26">
        <f t="shared" si="24"/>
        <v>0</v>
      </c>
      <c r="O154" s="26">
        <f t="shared" si="26"/>
        <v>30</v>
      </c>
    </row>
    <row r="155" spans="1:15" x14ac:dyDescent="0.25">
      <c r="A155" s="26">
        <v>143</v>
      </c>
      <c r="B155" s="27">
        <v>42878</v>
      </c>
      <c r="C155" s="26">
        <f>VLOOKUP(B156, 'BTC e ETH'!$A$2:$B$6967, 2, TRUE)</f>
        <v>2394.8000000000002</v>
      </c>
      <c r="D155" s="26">
        <f>VLOOKUP(B156, 'BTC e ETH'!$C$2:$D$6967, 2, TRUE)</f>
        <v>183.88</v>
      </c>
      <c r="E155" s="26">
        <f t="shared" si="20"/>
        <v>2.5667716281131696</v>
      </c>
      <c r="F155" s="26">
        <f>IF(A155&gt;$C$3, AVERAGE(INDEX($E$13:$E$1358, A155-$C$3):E154), "")</f>
        <v>2.8945665991947531</v>
      </c>
      <c r="G155" s="26">
        <f>IF(A155&gt;$C$3, STDEV(INDEX($E$13:$E$1358, A155-$C$3):E154), "")</f>
        <v>0.16724116408346545</v>
      </c>
      <c r="H155" s="26">
        <f t="shared" si="21"/>
        <v>-1.960013689679833</v>
      </c>
      <c r="I155" s="26" t="str">
        <f t="shared" si="22"/>
        <v>Buy</v>
      </c>
      <c r="J155" s="26">
        <f t="shared" si="18"/>
        <v>146.13999999999999</v>
      </c>
      <c r="K155" s="26">
        <f t="shared" si="19"/>
        <v>2029.2</v>
      </c>
      <c r="L155" s="26">
        <f t="shared" si="23"/>
        <v>38.92</v>
      </c>
      <c r="M155" s="28" t="str">
        <f t="shared" si="25"/>
        <v>Buy</v>
      </c>
      <c r="N155" s="26">
        <f t="shared" si="24"/>
        <v>0</v>
      </c>
      <c r="O155" s="26">
        <f t="shared" si="26"/>
        <v>30</v>
      </c>
    </row>
    <row r="156" spans="1:15" x14ac:dyDescent="0.25">
      <c r="A156" s="26">
        <v>144</v>
      </c>
      <c r="B156" s="27">
        <v>42879</v>
      </c>
      <c r="C156" s="26">
        <f>VLOOKUP(B157, 'BTC e ETH'!$A$2:$B$6967, 2, TRUE)</f>
        <v>2252</v>
      </c>
      <c r="D156" s="26">
        <f>VLOOKUP(B157, 'BTC e ETH'!$C$2:$D$6967, 2, TRUE)</f>
        <v>168.71</v>
      </c>
      <c r="E156" s="26">
        <f t="shared" si="20"/>
        <v>2.5913927246416977</v>
      </c>
      <c r="F156" s="26">
        <f>IF(A156&gt;$C$3, AVERAGE(INDEX($E$13:$E$1358, A156-$C$3):E155), "")</f>
        <v>2.8666775675389875</v>
      </c>
      <c r="G156" s="26">
        <f>IF(A156&gt;$C$3, STDEV(INDEX($E$13:$E$1358, A156-$C$3):E155), "")</f>
        <v>0.18500183135032527</v>
      </c>
      <c r="H156" s="26">
        <f t="shared" si="21"/>
        <v>-1.4880114477137354</v>
      </c>
      <c r="I156" s="26" t="str">
        <f t="shared" si="22"/>
        <v/>
      </c>
      <c r="J156" s="26">
        <f t="shared" si="18"/>
        <v>146.13999999999999</v>
      </c>
      <c r="K156" s="26">
        <f t="shared" si="19"/>
        <v>2029.2</v>
      </c>
      <c r="L156" s="26">
        <f t="shared" si="23"/>
        <v>22.860000000000046</v>
      </c>
      <c r="M156" s="28" t="str">
        <f t="shared" si="25"/>
        <v>Buy</v>
      </c>
      <c r="N156" s="26">
        <f t="shared" si="24"/>
        <v>0</v>
      </c>
      <c r="O156" s="26">
        <f t="shared" si="26"/>
        <v>30</v>
      </c>
    </row>
    <row r="157" spans="1:15" x14ac:dyDescent="0.25">
      <c r="A157" s="26">
        <v>145</v>
      </c>
      <c r="B157" s="27">
        <v>42880</v>
      </c>
      <c r="C157" s="26">
        <f>VLOOKUP(B158, 'BTC e ETH'!$A$2:$B$6967, 2, TRUE)</f>
        <v>2127.3000000000002</v>
      </c>
      <c r="D157" s="26">
        <f>VLOOKUP(B158, 'BTC e ETH'!$C$2:$D$6967, 2, TRUE)</f>
        <v>152.80000000000001</v>
      </c>
      <c r="E157" s="26">
        <f t="shared" si="20"/>
        <v>2.6334789722456406</v>
      </c>
      <c r="F157" s="26">
        <f>IF(A157&gt;$C$3, AVERAGE(INDEX($E$13:$E$1358, A157-$C$3):E156), "")</f>
        <v>2.8385915636332921</v>
      </c>
      <c r="G157" s="26">
        <f>IF(A157&gt;$C$3, STDEV(INDEX($E$13:$E$1358, A157-$C$3):E156), "")</f>
        <v>0.19305649689952342</v>
      </c>
      <c r="H157" s="26">
        <f t="shared" si="21"/>
        <v>-1.0624485302579725</v>
      </c>
      <c r="I157" s="26" t="str">
        <f t="shared" si="22"/>
        <v/>
      </c>
      <c r="J157" s="26">
        <f t="shared" si="18"/>
        <v>146.13999999999999</v>
      </c>
      <c r="K157" s="26">
        <f t="shared" si="19"/>
        <v>2029.2</v>
      </c>
      <c r="L157" s="26">
        <f t="shared" si="23"/>
        <v>3.5100000000000353</v>
      </c>
      <c r="M157" s="28" t="str">
        <f t="shared" si="25"/>
        <v>Buy</v>
      </c>
      <c r="N157" s="26">
        <f t="shared" si="24"/>
        <v>0</v>
      </c>
      <c r="O157" s="26">
        <f t="shared" si="26"/>
        <v>30</v>
      </c>
    </row>
    <row r="158" spans="1:15" x14ac:dyDescent="0.25">
      <c r="A158" s="26">
        <v>146</v>
      </c>
      <c r="B158" s="27">
        <v>42881</v>
      </c>
      <c r="C158" s="26">
        <f>VLOOKUP(B159, 'BTC e ETH'!$A$2:$B$6967, 2, TRUE)</f>
        <v>1972.3</v>
      </c>
      <c r="D158" s="26">
        <f>VLOOKUP(B159, 'BTC e ETH'!$C$2:$D$6967, 2, TRUE)</f>
        <v>149.99</v>
      </c>
      <c r="E158" s="26">
        <f t="shared" si="20"/>
        <v>2.5763870282021895</v>
      </c>
      <c r="F158" s="26">
        <f>IF(A158&gt;$C$3, AVERAGE(INDEX($E$13:$E$1358, A158-$C$3):E157), "")</f>
        <v>2.8120135042007854</v>
      </c>
      <c r="G158" s="26">
        <f>IF(A158&gt;$C$3, STDEV(INDEX($E$13:$E$1358, A158-$C$3):E157), "")</f>
        <v>0.19194527026730218</v>
      </c>
      <c r="H158" s="26">
        <f t="shared" si="21"/>
        <v>-1.2275711491638399</v>
      </c>
      <c r="I158" s="26" t="str">
        <f t="shared" si="22"/>
        <v/>
      </c>
      <c r="J158" s="26">
        <f t="shared" si="18"/>
        <v>146.13999999999999</v>
      </c>
      <c r="K158" s="26">
        <f t="shared" si="19"/>
        <v>2029.2</v>
      </c>
      <c r="L158" s="26">
        <f t="shared" si="23"/>
        <v>13.390000000000054</v>
      </c>
      <c r="M158" s="28" t="str">
        <f t="shared" si="25"/>
        <v>Buy</v>
      </c>
      <c r="N158" s="26">
        <f t="shared" si="24"/>
        <v>0</v>
      </c>
      <c r="O158" s="26">
        <f t="shared" si="26"/>
        <v>30</v>
      </c>
    </row>
    <row r="159" spans="1:15" x14ac:dyDescent="0.25">
      <c r="A159" s="26">
        <v>147</v>
      </c>
      <c r="B159" s="27">
        <v>42882</v>
      </c>
      <c r="C159" s="26">
        <f>VLOOKUP(B160, 'BTC e ETH'!$A$2:$B$6967, 2, TRUE)</f>
        <v>2056.6</v>
      </c>
      <c r="D159" s="26">
        <f>VLOOKUP(B160, 'BTC e ETH'!$C$2:$D$6967, 2, TRUE)</f>
        <v>161.91</v>
      </c>
      <c r="E159" s="26">
        <f t="shared" si="20"/>
        <v>2.5417687874964292</v>
      </c>
      <c r="F159" s="26">
        <f>IF(A159&gt;$C$3, AVERAGE(INDEX($E$13:$E$1358, A159-$C$3):E158), "")</f>
        <v>2.784241337890164</v>
      </c>
      <c r="G159" s="26">
        <f>IF(A159&gt;$C$3, STDEV(INDEX($E$13:$E$1358, A159-$C$3):E158), "")</f>
        <v>0.19401899245582549</v>
      </c>
      <c r="H159" s="26">
        <f t="shared" si="21"/>
        <v>-1.2497361589430029</v>
      </c>
      <c r="I159" s="26" t="str">
        <f t="shared" si="22"/>
        <v/>
      </c>
      <c r="J159" s="26">
        <f t="shared" si="18"/>
        <v>146.13999999999999</v>
      </c>
      <c r="K159" s="26">
        <f t="shared" si="19"/>
        <v>2029.2</v>
      </c>
      <c r="L159" s="26">
        <f t="shared" si="23"/>
        <v>28.800000000000033</v>
      </c>
      <c r="M159" s="28" t="str">
        <f t="shared" si="25"/>
        <v>Buy</v>
      </c>
      <c r="N159" s="26">
        <f t="shared" si="24"/>
        <v>0</v>
      </c>
      <c r="O159" s="26">
        <f t="shared" si="26"/>
        <v>30</v>
      </c>
    </row>
    <row r="160" spans="1:15" x14ac:dyDescent="0.25">
      <c r="A160" s="26">
        <v>148</v>
      </c>
      <c r="B160" s="27">
        <v>42883</v>
      </c>
      <c r="C160" s="26">
        <f>VLOOKUP(B161, 'BTC e ETH'!$A$2:$B$6967, 2, TRUE)</f>
        <v>2207.4</v>
      </c>
      <c r="D160" s="26">
        <f>VLOOKUP(B161, 'BTC e ETH'!$C$2:$D$6967, 2, TRUE)</f>
        <v>189.99</v>
      </c>
      <c r="E160" s="26">
        <f t="shared" si="20"/>
        <v>2.4525991921423351</v>
      </c>
      <c r="F160" s="26">
        <f>IF(A160&gt;$C$3, AVERAGE(INDEX($E$13:$E$1358, A160-$C$3):E159), "")</f>
        <v>2.7531516840789316</v>
      </c>
      <c r="G160" s="26">
        <f>IF(A160&gt;$C$3, STDEV(INDEX($E$13:$E$1358, A160-$C$3):E159), "")</f>
        <v>0.19294388965994394</v>
      </c>
      <c r="H160" s="26">
        <f t="shared" si="21"/>
        <v>-1.5577196689996688</v>
      </c>
      <c r="I160" s="26" t="str">
        <f t="shared" si="22"/>
        <v/>
      </c>
      <c r="J160" s="26" t="str">
        <f t="shared" si="18"/>
        <v/>
      </c>
      <c r="K160" s="26" t="str">
        <f t="shared" si="19"/>
        <v/>
      </c>
      <c r="L160" s="26">
        <f t="shared" si="23"/>
        <v>69.880000000000038</v>
      </c>
      <c r="M160" s="28" t="str">
        <f t="shared" si="25"/>
        <v>TP</v>
      </c>
      <c r="N160" s="26">
        <f t="shared" si="24"/>
        <v>60</v>
      </c>
      <c r="O160" s="26">
        <f t="shared" si="26"/>
        <v>90</v>
      </c>
    </row>
    <row r="161" spans="1:15" x14ac:dyDescent="0.25">
      <c r="A161" s="26">
        <v>149</v>
      </c>
      <c r="B161" s="27">
        <v>42884</v>
      </c>
      <c r="C161" s="26">
        <f>VLOOKUP(B162, 'BTC e ETH'!$A$2:$B$6967, 2, TRUE)</f>
        <v>2146.6999999999998</v>
      </c>
      <c r="D161" s="26">
        <f>VLOOKUP(B162, 'BTC e ETH'!$C$2:$D$6967, 2, TRUE)</f>
        <v>224.69</v>
      </c>
      <c r="E161" s="26">
        <f t="shared" si="20"/>
        <v>2.2569653838419033</v>
      </c>
      <c r="F161" s="26">
        <f>IF(A161&gt;$C$3, AVERAGE(INDEX($E$13:$E$1358, A161-$C$3):E160), "")</f>
        <v>2.7161836234751431</v>
      </c>
      <c r="G161" s="26">
        <f>IF(A161&gt;$C$3, STDEV(INDEX($E$13:$E$1358, A161-$C$3):E160), "")</f>
        <v>0.19392839340152909</v>
      </c>
      <c r="H161" s="26">
        <f t="shared" si="21"/>
        <v>-2.3679783634489646</v>
      </c>
      <c r="I161" s="26" t="str">
        <f t="shared" si="22"/>
        <v>Buy</v>
      </c>
      <c r="J161" s="26">
        <f t="shared" si="18"/>
        <v>224.69</v>
      </c>
      <c r="K161" s="26">
        <f t="shared" si="19"/>
        <v>2146.6999999999998</v>
      </c>
      <c r="L161" s="26" t="str">
        <f t="shared" si="23"/>
        <v/>
      </c>
      <c r="M161" s="28" t="str">
        <f t="shared" si="25"/>
        <v>Buy</v>
      </c>
      <c r="N161" s="26">
        <f t="shared" si="24"/>
        <v>0</v>
      </c>
      <c r="O161" s="26">
        <f t="shared" si="26"/>
        <v>90</v>
      </c>
    </row>
    <row r="162" spans="1:15" x14ac:dyDescent="0.25">
      <c r="A162" s="26">
        <v>150</v>
      </c>
      <c r="B162" s="27">
        <v>42885</v>
      </c>
      <c r="C162" s="26">
        <f>VLOOKUP(B163, 'BTC e ETH'!$A$2:$B$6967, 2, TRUE)</f>
        <v>2191.8000000000002</v>
      </c>
      <c r="D162" s="26">
        <f>VLOOKUP(B163, 'BTC e ETH'!$C$2:$D$6967, 2, TRUE)</f>
        <v>218.34</v>
      </c>
      <c r="E162" s="26">
        <f t="shared" si="20"/>
        <v>2.3064249221771687</v>
      </c>
      <c r="F162" s="26">
        <f>IF(A162&gt;$C$3, AVERAGE(INDEX($E$13:$E$1358, A162-$C$3):E161), "")</f>
        <v>2.6698287040298792</v>
      </c>
      <c r="G162" s="26">
        <f>IF(A162&gt;$C$3, STDEV(INDEX($E$13:$E$1358, A162-$C$3):E161), "")</f>
        <v>0.2153765782291166</v>
      </c>
      <c r="H162" s="26">
        <f t="shared" si="21"/>
        <v>-1.687294806337406</v>
      </c>
      <c r="I162" s="26" t="str">
        <f t="shared" si="22"/>
        <v/>
      </c>
      <c r="J162" s="26">
        <f t="shared" si="18"/>
        <v>224.69</v>
      </c>
      <c r="K162" s="26">
        <f t="shared" si="19"/>
        <v>2146.6999999999998</v>
      </c>
      <c r="L162" s="26">
        <f t="shared" si="23"/>
        <v>-17.210000000000026</v>
      </c>
      <c r="M162" s="28" t="str">
        <f t="shared" si="25"/>
        <v>Buy</v>
      </c>
      <c r="N162" s="26">
        <f t="shared" si="24"/>
        <v>0</v>
      </c>
      <c r="O162" s="26">
        <f t="shared" si="26"/>
        <v>90</v>
      </c>
    </row>
    <row r="163" spans="1:15" x14ac:dyDescent="0.25">
      <c r="A163" s="26">
        <v>151</v>
      </c>
      <c r="B163" s="27">
        <v>42886</v>
      </c>
      <c r="C163" s="26">
        <f>VLOOKUP(B164, 'BTC e ETH'!$A$2:$B$6967, 2, TRUE)</f>
        <v>2311.6</v>
      </c>
      <c r="D163" s="26">
        <f>VLOOKUP(B164, 'BTC e ETH'!$C$2:$D$6967, 2, TRUE)</f>
        <v>211.4</v>
      </c>
      <c r="E163" s="26">
        <f t="shared" si="20"/>
        <v>2.3919431310074857</v>
      </c>
      <c r="F163" s="26">
        <f>IF(A163&gt;$C$3, AVERAGE(INDEX($E$13:$E$1358, A163-$C$3):E162), "")</f>
        <v>2.6230370985014138</v>
      </c>
      <c r="G163" s="26">
        <f>IF(A163&gt;$C$3, STDEV(INDEX($E$13:$E$1358, A163-$C$3):E162), "")</f>
        <v>0.21281738231775407</v>
      </c>
      <c r="H163" s="26">
        <f t="shared" si="21"/>
        <v>-1.0858791935937147</v>
      </c>
      <c r="I163" s="26" t="str">
        <f t="shared" si="22"/>
        <v/>
      </c>
      <c r="J163" s="26" t="str">
        <f t="shared" si="18"/>
        <v/>
      </c>
      <c r="K163" s="26" t="str">
        <f t="shared" si="19"/>
        <v/>
      </c>
      <c r="L163" s="26">
        <f t="shared" si="23"/>
        <v>-43.069999999999993</v>
      </c>
      <c r="M163" s="28" t="str">
        <f t="shared" si="25"/>
        <v>SL</v>
      </c>
      <c r="N163" s="26">
        <f t="shared" si="24"/>
        <v>-30</v>
      </c>
      <c r="O163" s="26">
        <f t="shared" si="26"/>
        <v>60</v>
      </c>
    </row>
    <row r="164" spans="1:15" x14ac:dyDescent="0.25">
      <c r="A164" s="26">
        <v>152</v>
      </c>
      <c r="B164" s="27">
        <v>42887</v>
      </c>
      <c r="C164" s="26">
        <f>VLOOKUP(B165, 'BTC e ETH'!$A$2:$B$6967, 2, TRUE)</f>
        <v>2405.9</v>
      </c>
      <c r="D164" s="26">
        <f>VLOOKUP(B165, 'BTC e ETH'!$C$2:$D$6967, 2, TRUE)</f>
        <v>214.77</v>
      </c>
      <c r="E164" s="26">
        <f t="shared" si="20"/>
        <v>2.4161116448348983</v>
      </c>
      <c r="F164" s="26">
        <f>IF(A164&gt;$C$3, AVERAGE(INDEX($E$13:$E$1358, A164-$C$3):E163), "")</f>
        <v>2.5799961442429344</v>
      </c>
      <c r="G164" s="26">
        <f>IF(A164&gt;$C$3, STDEV(INDEX($E$13:$E$1358, A164-$C$3):E163), "")</f>
        <v>0.18667519215515796</v>
      </c>
      <c r="H164" s="26">
        <f t="shared" si="21"/>
        <v>-0.87791257914881937</v>
      </c>
      <c r="I164" s="26" t="str">
        <f t="shared" si="22"/>
        <v/>
      </c>
      <c r="J164" s="26" t="str">
        <f t="shared" si="18"/>
        <v/>
      </c>
      <c r="K164" s="26" t="str">
        <f t="shared" si="19"/>
        <v/>
      </c>
      <c r="L164" s="26" t="str">
        <f t="shared" si="23"/>
        <v/>
      </c>
      <c r="M164" s="28" t="str">
        <f t="shared" si="25"/>
        <v/>
      </c>
      <c r="N164" s="26">
        <f t="shared" si="24"/>
        <v>0</v>
      </c>
      <c r="O164" s="26">
        <f t="shared" si="26"/>
        <v>60</v>
      </c>
    </row>
    <row r="165" spans="1:15" x14ac:dyDescent="0.25">
      <c r="A165" s="26">
        <v>153</v>
      </c>
      <c r="B165" s="27">
        <v>42888</v>
      </c>
      <c r="C165" s="26">
        <f>VLOOKUP(B166, 'BTC e ETH'!$A$2:$B$6967, 2, TRUE)</f>
        <v>2461</v>
      </c>
      <c r="D165" s="26">
        <f>VLOOKUP(B166, 'BTC e ETH'!$C$2:$D$6967, 2, TRUE)</f>
        <v>217.01</v>
      </c>
      <c r="E165" s="26">
        <f t="shared" si="20"/>
        <v>2.4283796149630743</v>
      </c>
      <c r="F165" s="26">
        <f>IF(A165&gt;$C$3, AVERAGE(INDEX($E$13:$E$1358, A165-$C$3):E164), "")</f>
        <v>2.5423939280610521</v>
      </c>
      <c r="G165" s="26">
        <f>IF(A165&gt;$C$3, STDEV(INDEX($E$13:$E$1358, A165-$C$3):E164), "")</f>
        <v>0.15431808420202489</v>
      </c>
      <c r="H165" s="26">
        <f t="shared" si="21"/>
        <v>-0.73882664943349385</v>
      </c>
      <c r="I165" s="26" t="str">
        <f t="shared" si="22"/>
        <v/>
      </c>
      <c r="J165" s="26" t="str">
        <f t="shared" si="18"/>
        <v/>
      </c>
      <c r="K165" s="26" t="str">
        <f t="shared" si="19"/>
        <v/>
      </c>
      <c r="L165" s="26" t="str">
        <f t="shared" si="23"/>
        <v/>
      </c>
      <c r="M165" s="28" t="str">
        <f t="shared" si="25"/>
        <v/>
      </c>
      <c r="N165" s="26">
        <f t="shared" si="24"/>
        <v>0</v>
      </c>
      <c r="O165" s="26">
        <f t="shared" si="26"/>
        <v>60</v>
      </c>
    </row>
    <row r="166" spans="1:15" x14ac:dyDescent="0.25">
      <c r="A166" s="26">
        <v>154</v>
      </c>
      <c r="B166" s="27">
        <v>42889</v>
      </c>
      <c r="C166" s="26">
        <f>VLOOKUP(B167, 'BTC e ETH'!$A$2:$B$6967, 2, TRUE)</f>
        <v>2488.1999999999998</v>
      </c>
      <c r="D166" s="26">
        <f>VLOOKUP(B167, 'BTC e ETH'!$C$2:$D$6967, 2, TRUE)</f>
        <v>241.06</v>
      </c>
      <c r="E166" s="26">
        <f t="shared" si="20"/>
        <v>2.334268971320193</v>
      </c>
      <c r="F166" s="26">
        <f>IF(A166&gt;$C$3, AVERAGE(INDEX($E$13:$E$1358, A166-$C$3):E165), "")</f>
        <v>2.5202520082874713</v>
      </c>
      <c r="G166" s="26">
        <f>IF(A166&gt;$C$3, STDEV(INDEX($E$13:$E$1358, A166-$C$3):E165), "")</f>
        <v>0.14428849129244534</v>
      </c>
      <c r="H166" s="26">
        <f t="shared" si="21"/>
        <v>-1.2889665371185157</v>
      </c>
      <c r="I166" s="26" t="str">
        <f t="shared" si="22"/>
        <v/>
      </c>
      <c r="J166" s="26" t="str">
        <f t="shared" si="18"/>
        <v/>
      </c>
      <c r="K166" s="26" t="str">
        <f t="shared" si="19"/>
        <v/>
      </c>
      <c r="L166" s="26" t="str">
        <f t="shared" si="23"/>
        <v/>
      </c>
      <c r="M166" s="28" t="str">
        <f t="shared" si="25"/>
        <v/>
      </c>
      <c r="N166" s="26">
        <f t="shared" si="24"/>
        <v>0</v>
      </c>
      <c r="O166" s="26">
        <f t="shared" si="26"/>
        <v>60</v>
      </c>
    </row>
    <row r="167" spans="1:15" x14ac:dyDescent="0.25">
      <c r="A167" s="26">
        <v>155</v>
      </c>
      <c r="B167" s="27">
        <v>42890</v>
      </c>
      <c r="C167" s="26">
        <f>VLOOKUP(B168, 'BTC e ETH'!$A$2:$B$6967, 2, TRUE)</f>
        <v>2636.2</v>
      </c>
      <c r="D167" s="26">
        <f>VLOOKUP(B168, 'BTC e ETH'!$C$2:$D$6967, 2, TRUE)</f>
        <v>242.16</v>
      </c>
      <c r="E167" s="26">
        <f t="shared" si="20"/>
        <v>2.3874951005649021</v>
      </c>
      <c r="F167" s="26">
        <f>IF(A167&gt;$C$3, AVERAGE(INDEX($E$13:$E$1358, A167-$C$3):E166), "")</f>
        <v>2.4880107802395934</v>
      </c>
      <c r="G167" s="26">
        <f>IF(A167&gt;$C$3, STDEV(INDEX($E$13:$E$1358, A167-$C$3):E166), "")</f>
        <v>0.12589076292587068</v>
      </c>
      <c r="H167" s="26">
        <f t="shared" si="21"/>
        <v>-0.79843570202111513</v>
      </c>
      <c r="I167" s="26" t="str">
        <f t="shared" si="22"/>
        <v/>
      </c>
      <c r="J167" s="26" t="str">
        <f t="shared" si="18"/>
        <v/>
      </c>
      <c r="K167" s="26" t="str">
        <f t="shared" si="19"/>
        <v/>
      </c>
      <c r="L167" s="26" t="str">
        <f t="shared" si="23"/>
        <v/>
      </c>
      <c r="M167" s="28" t="str">
        <f t="shared" si="25"/>
        <v/>
      </c>
      <c r="N167" s="26">
        <f t="shared" si="24"/>
        <v>0</v>
      </c>
      <c r="O167" s="26">
        <f t="shared" si="26"/>
        <v>60</v>
      </c>
    </row>
    <row r="168" spans="1:15" x14ac:dyDescent="0.25">
      <c r="A168" s="26">
        <v>156</v>
      </c>
      <c r="B168" s="27">
        <v>42891</v>
      </c>
      <c r="C168" s="26">
        <f>VLOOKUP(B169, 'BTC e ETH'!$A$2:$B$6967, 2, TRUE)</f>
        <v>2843.6</v>
      </c>
      <c r="D168" s="26">
        <f>VLOOKUP(B169, 'BTC e ETH'!$C$2:$D$6967, 2, TRUE)</f>
        <v>261.89</v>
      </c>
      <c r="E168" s="26">
        <f t="shared" si="20"/>
        <v>2.3849015657830419</v>
      </c>
      <c r="F168" s="26">
        <f>IF(A168&gt;$C$3, AVERAGE(INDEX($E$13:$E$1358, A168-$C$3):E167), "")</f>
        <v>2.4717883309886228</v>
      </c>
      <c r="G168" s="26">
        <f>IF(A168&gt;$C$3, STDEV(INDEX($E$13:$E$1358, A168-$C$3):E167), "")</f>
        <v>0.12178341656582015</v>
      </c>
      <c r="H168" s="26">
        <f t="shared" si="21"/>
        <v>-0.71345317495359739</v>
      </c>
      <c r="I168" s="26" t="str">
        <f t="shared" si="22"/>
        <v/>
      </c>
      <c r="J168" s="26" t="str">
        <f t="shared" si="18"/>
        <v/>
      </c>
      <c r="K168" s="26" t="str">
        <f t="shared" si="19"/>
        <v/>
      </c>
      <c r="L168" s="26" t="str">
        <f t="shared" si="23"/>
        <v/>
      </c>
      <c r="M168" s="28" t="str">
        <f t="shared" si="25"/>
        <v/>
      </c>
      <c r="N168" s="26">
        <f t="shared" si="24"/>
        <v>0</v>
      </c>
      <c r="O168" s="26">
        <f t="shared" si="26"/>
        <v>60</v>
      </c>
    </row>
    <row r="169" spans="1:15" x14ac:dyDescent="0.25">
      <c r="A169" s="26">
        <v>157</v>
      </c>
      <c r="B169" s="27">
        <v>42892</v>
      </c>
      <c r="C169" s="26">
        <f>VLOOKUP(B170, 'BTC e ETH'!$A$2:$B$6967, 2, TRUE)</f>
        <v>2642.6</v>
      </c>
      <c r="D169" s="26">
        <f>VLOOKUP(B170, 'BTC e ETH'!$C$2:$D$6967, 2, TRUE)</f>
        <v>250.7</v>
      </c>
      <c r="E169" s="26">
        <f t="shared" si="20"/>
        <v>2.3552615548158689</v>
      </c>
      <c r="F169" s="26">
        <f>IF(A169&gt;$C$3, AVERAGE(INDEX($E$13:$E$1358, A169-$C$3):E168), "")</f>
        <v>2.4574580981081291</v>
      </c>
      <c r="G169" s="26">
        <f>IF(A169&gt;$C$3, STDEV(INDEX($E$13:$E$1358, A169-$C$3):E168), "")</f>
        <v>0.11823242763933722</v>
      </c>
      <c r="H169" s="26">
        <f t="shared" si="21"/>
        <v>-0.86436982926550632</v>
      </c>
      <c r="I169" s="26" t="str">
        <f t="shared" si="22"/>
        <v/>
      </c>
      <c r="J169" s="26" t="str">
        <f t="shared" si="18"/>
        <v/>
      </c>
      <c r="K169" s="26" t="str">
        <f t="shared" si="19"/>
        <v/>
      </c>
      <c r="L169" s="26" t="str">
        <f t="shared" si="23"/>
        <v/>
      </c>
      <c r="M169" s="28" t="str">
        <f t="shared" si="25"/>
        <v/>
      </c>
      <c r="N169" s="26">
        <f t="shared" si="24"/>
        <v>0</v>
      </c>
      <c r="O169" s="26">
        <f t="shared" si="26"/>
        <v>60</v>
      </c>
    </row>
    <row r="170" spans="1:15" x14ac:dyDescent="0.25">
      <c r="A170" s="26">
        <v>158</v>
      </c>
      <c r="B170" s="27">
        <v>42893</v>
      </c>
      <c r="C170" s="26">
        <f>VLOOKUP(B171, 'BTC e ETH'!$A$2:$B$6967, 2, TRUE)</f>
        <v>2782.1</v>
      </c>
      <c r="D170" s="26">
        <f>VLOOKUP(B171, 'BTC e ETH'!$C$2:$D$6967, 2, TRUE)</f>
        <v>256.95</v>
      </c>
      <c r="E170" s="26">
        <f t="shared" si="20"/>
        <v>2.3820798037621786</v>
      </c>
      <c r="F170" s="26">
        <f>IF(A170&gt;$C$3, AVERAGE(INDEX($E$13:$E$1358, A170-$C$3):E169), "")</f>
        <v>2.4416100148100002</v>
      </c>
      <c r="G170" s="26">
        <f>IF(A170&gt;$C$3, STDEV(INDEX($E$13:$E$1358, A170-$C$3):E169), "")</f>
        <v>0.11464680499856543</v>
      </c>
      <c r="H170" s="26">
        <f t="shared" si="21"/>
        <v>-0.51924875750847499</v>
      </c>
      <c r="I170" s="26" t="str">
        <f t="shared" si="22"/>
        <v/>
      </c>
      <c r="J170" s="26" t="str">
        <f t="shared" si="18"/>
        <v/>
      </c>
      <c r="K170" s="26" t="str">
        <f t="shared" si="19"/>
        <v/>
      </c>
      <c r="L170" s="26" t="str">
        <f t="shared" si="23"/>
        <v/>
      </c>
      <c r="M170" s="28" t="str">
        <f t="shared" si="25"/>
        <v/>
      </c>
      <c r="N170" s="26">
        <f t="shared" si="24"/>
        <v>0</v>
      </c>
      <c r="O170" s="26">
        <f t="shared" si="26"/>
        <v>60</v>
      </c>
    </row>
    <row r="171" spans="1:15" x14ac:dyDescent="0.25">
      <c r="A171" s="26">
        <v>159</v>
      </c>
      <c r="B171" s="27">
        <v>42894</v>
      </c>
      <c r="C171" s="26">
        <f>VLOOKUP(B172, 'BTC e ETH'!$A$2:$B$6967, 2, TRUE)</f>
        <v>2809</v>
      </c>
      <c r="D171" s="26">
        <f>VLOOKUP(B172, 'BTC e ETH'!$C$2:$D$6967, 2, TRUE)</f>
        <v>278.41000000000003</v>
      </c>
      <c r="E171" s="26">
        <f t="shared" si="20"/>
        <v>2.3114889797488405</v>
      </c>
      <c r="F171" s="26">
        <f>IF(A171&gt;$C$3, AVERAGE(INDEX($E$13:$E$1358, A171-$C$3):E170), "")</f>
        <v>2.4292972265199344</v>
      </c>
      <c r="G171" s="26">
        <f>IF(A171&gt;$C$3, STDEV(INDEX($E$13:$E$1358, A171-$C$3):E170), "")</f>
        <v>0.11007101726999236</v>
      </c>
      <c r="H171" s="26">
        <f t="shared" si="21"/>
        <v>-1.0702930679937568</v>
      </c>
      <c r="I171" s="26" t="str">
        <f t="shared" si="22"/>
        <v/>
      </c>
      <c r="J171" s="26" t="str">
        <f t="shared" si="18"/>
        <v/>
      </c>
      <c r="K171" s="26" t="str">
        <f t="shared" si="19"/>
        <v/>
      </c>
      <c r="L171" s="26" t="str">
        <f t="shared" si="23"/>
        <v/>
      </c>
      <c r="M171" s="28" t="str">
        <f t="shared" si="25"/>
        <v/>
      </c>
      <c r="N171" s="26">
        <f t="shared" si="24"/>
        <v>0</v>
      </c>
      <c r="O171" s="26">
        <f t="shared" si="26"/>
        <v>60</v>
      </c>
    </row>
    <row r="172" spans="1:15" x14ac:dyDescent="0.25">
      <c r="A172" s="26">
        <v>160</v>
      </c>
      <c r="B172" s="27">
        <v>42895</v>
      </c>
      <c r="C172" s="26">
        <f>VLOOKUP(B173, 'BTC e ETH'!$A$2:$B$6967, 2, TRUE)</f>
        <v>2806</v>
      </c>
      <c r="D172" s="26">
        <f>VLOOKUP(B173, 'BTC e ETH'!$C$2:$D$6967, 2, TRUE)</f>
        <v>325.88</v>
      </c>
      <c r="E172" s="26">
        <f t="shared" si="20"/>
        <v>2.1529860452199654</v>
      </c>
      <c r="F172" s="26">
        <f>IF(A172&gt;$C$3, AVERAGE(INDEX($E$13:$E$1358, A172-$C$3):E171), "")</f>
        <v>2.4106369768604097</v>
      </c>
      <c r="G172" s="26">
        <f>IF(A172&gt;$C$3, STDEV(INDEX($E$13:$E$1358, A172-$C$3):E171), "")</f>
        <v>0.10419746450696149</v>
      </c>
      <c r="H172" s="26">
        <f t="shared" si="21"/>
        <v>-2.4727178617981678</v>
      </c>
      <c r="I172" s="26" t="str">
        <f t="shared" si="22"/>
        <v>Buy</v>
      </c>
      <c r="J172" s="26">
        <f t="shared" si="18"/>
        <v>325.88</v>
      </c>
      <c r="K172" s="26">
        <f t="shared" si="19"/>
        <v>2806</v>
      </c>
      <c r="L172" s="26" t="str">
        <f t="shared" si="23"/>
        <v/>
      </c>
      <c r="M172" s="28" t="str">
        <f t="shared" si="25"/>
        <v>Buy</v>
      </c>
      <c r="N172" s="26">
        <f t="shared" si="24"/>
        <v>0</v>
      </c>
      <c r="O172" s="26">
        <f t="shared" si="26"/>
        <v>60</v>
      </c>
    </row>
    <row r="173" spans="1:15" x14ac:dyDescent="0.25">
      <c r="A173" s="26">
        <v>161</v>
      </c>
      <c r="B173" s="27">
        <v>42896</v>
      </c>
      <c r="C173" s="26">
        <f>VLOOKUP(B174, 'BTC e ETH'!$A$2:$B$6967, 2, TRUE)</f>
        <v>2936.3</v>
      </c>
      <c r="D173" s="26">
        <f>VLOOKUP(B174, 'BTC e ETH'!$C$2:$D$6967, 2, TRUE)</f>
        <v>336.33</v>
      </c>
      <c r="E173" s="26">
        <f t="shared" si="20"/>
        <v>2.1668127435173026</v>
      </c>
      <c r="F173" s="26">
        <f>IF(A173&gt;$C$3, AVERAGE(INDEX($E$13:$E$1358, A173-$C$3):E172), "")</f>
        <v>2.3786041150586983</v>
      </c>
      <c r="G173" s="26">
        <f>IF(A173&gt;$C$3, STDEV(INDEX($E$13:$E$1358, A173-$C$3):E172), "")</f>
        <v>0.10465366237374095</v>
      </c>
      <c r="H173" s="26">
        <f t="shared" si="21"/>
        <v>-2.023735880212608</v>
      </c>
      <c r="I173" s="26" t="str">
        <f t="shared" si="22"/>
        <v>Buy</v>
      </c>
      <c r="J173" s="26">
        <f t="shared" si="18"/>
        <v>325.88</v>
      </c>
      <c r="K173" s="26">
        <f t="shared" si="19"/>
        <v>2806</v>
      </c>
      <c r="L173" s="26">
        <f t="shared" si="23"/>
        <v>7.8699999999999584</v>
      </c>
      <c r="M173" s="28" t="str">
        <f t="shared" si="25"/>
        <v>Buy</v>
      </c>
      <c r="N173" s="26">
        <f t="shared" si="24"/>
        <v>0</v>
      </c>
      <c r="O173" s="26">
        <f t="shared" si="26"/>
        <v>60</v>
      </c>
    </row>
    <row r="174" spans="1:15" x14ac:dyDescent="0.25">
      <c r="A174" s="26">
        <v>162</v>
      </c>
      <c r="B174" s="27">
        <v>42897</v>
      </c>
      <c r="C174" s="26">
        <f>VLOOKUP(B175, 'BTC e ETH'!$A$2:$B$6967, 2, TRUE)</f>
        <v>2571.8000000000002</v>
      </c>
      <c r="D174" s="26">
        <f>VLOOKUP(B175, 'BTC e ETH'!$C$2:$D$6967, 2, TRUE)</f>
        <v>386.9</v>
      </c>
      <c r="E174" s="26">
        <f t="shared" si="20"/>
        <v>1.8941950601298714</v>
      </c>
      <c r="F174" s="26">
        <f>IF(A174&gt;$C$3, AVERAGE(INDEX($E$13:$E$1358, A174-$C$3):E173), "")</f>
        <v>2.3512991627463724</v>
      </c>
      <c r="G174" s="26">
        <f>IF(A174&gt;$C$3, STDEV(INDEX($E$13:$E$1358, A174-$C$3):E173), "")</f>
        <v>0.10277838318144998</v>
      </c>
      <c r="H174" s="26">
        <f t="shared" si="21"/>
        <v>-4.447473179350439</v>
      </c>
      <c r="I174" s="26" t="str">
        <f t="shared" si="22"/>
        <v>Buy</v>
      </c>
      <c r="J174" s="26" t="str">
        <f t="shared" si="18"/>
        <v/>
      </c>
      <c r="K174" s="26" t="str">
        <f t="shared" si="19"/>
        <v/>
      </c>
      <c r="L174" s="26">
        <f t="shared" si="23"/>
        <v>145.45999999999995</v>
      </c>
      <c r="M174" s="28" t="str">
        <f t="shared" si="25"/>
        <v>TP</v>
      </c>
      <c r="N174" s="26">
        <f t="shared" si="24"/>
        <v>60</v>
      </c>
      <c r="O174" s="26">
        <f t="shared" si="26"/>
        <v>120</v>
      </c>
    </row>
    <row r="175" spans="1:15" x14ac:dyDescent="0.25">
      <c r="A175" s="26">
        <v>163</v>
      </c>
      <c r="B175" s="27">
        <v>42898</v>
      </c>
      <c r="C175" s="26">
        <f>VLOOKUP(B176, 'BTC e ETH'!$A$2:$B$6967, 2, TRUE)</f>
        <v>2676.4</v>
      </c>
      <c r="D175" s="26">
        <f>VLOOKUP(B176, 'BTC e ETH'!$C$2:$D$6967, 2, TRUE)</f>
        <v>382.7</v>
      </c>
      <c r="E175" s="26">
        <f t="shared" si="20"/>
        <v>1.9449764944770054</v>
      </c>
      <c r="F175" s="26">
        <f>IF(A175&gt;$C$3, AVERAGE(INDEX($E$13:$E$1358, A175-$C$3):E174), "")</f>
        <v>2.3081275809219353</v>
      </c>
      <c r="G175" s="26">
        <f>IF(A175&gt;$C$3, STDEV(INDEX($E$13:$E$1358, A175-$C$3):E174), "")</f>
        <v>0.14456739535829688</v>
      </c>
      <c r="H175" s="26">
        <f t="shared" si="21"/>
        <v>-2.511984708204043</v>
      </c>
      <c r="I175" s="26" t="str">
        <f t="shared" si="22"/>
        <v>Buy</v>
      </c>
      <c r="J175" s="26">
        <f t="shared" si="18"/>
        <v>382.7</v>
      </c>
      <c r="K175" s="26">
        <f t="shared" si="19"/>
        <v>2676.4</v>
      </c>
      <c r="L175" s="26" t="str">
        <f t="shared" si="23"/>
        <v/>
      </c>
      <c r="M175" s="28" t="str">
        <f t="shared" si="25"/>
        <v>Buy</v>
      </c>
      <c r="N175" s="26">
        <f t="shared" si="24"/>
        <v>0</v>
      </c>
      <c r="O175" s="26">
        <f t="shared" si="26"/>
        <v>120</v>
      </c>
    </row>
    <row r="176" spans="1:15" x14ac:dyDescent="0.25">
      <c r="A176" s="26">
        <v>164</v>
      </c>
      <c r="B176" s="27">
        <v>42899</v>
      </c>
      <c r="C176" s="26">
        <f>VLOOKUP(B177, 'BTC e ETH'!$A$2:$B$6967, 2, TRUE)</f>
        <v>2395</v>
      </c>
      <c r="D176" s="26">
        <f>VLOOKUP(B177, 'BTC e ETH'!$C$2:$D$6967, 2, TRUE)</f>
        <v>335.95</v>
      </c>
      <c r="E176" s="26">
        <f t="shared" si="20"/>
        <v>1.9641761704788567</v>
      </c>
      <c r="F176" s="26">
        <f>IF(A176&gt;$C$3, AVERAGE(INDEX($E$13:$E$1358, A176-$C$3):E175), "")</f>
        <v>2.2742860677442467</v>
      </c>
      <c r="G176" s="26">
        <f>IF(A176&gt;$C$3, STDEV(INDEX($E$13:$E$1358, A176-$C$3):E175), "")</f>
        <v>0.16613767744484204</v>
      </c>
      <c r="H176" s="26">
        <f t="shared" si="21"/>
        <v>-1.8665837998628994</v>
      </c>
      <c r="I176" s="26" t="str">
        <f t="shared" si="22"/>
        <v>Buy</v>
      </c>
      <c r="J176" s="26" t="str">
        <f t="shared" si="18"/>
        <v/>
      </c>
      <c r="K176" s="26" t="str">
        <f t="shared" si="19"/>
        <v/>
      </c>
      <c r="L176" s="26">
        <f t="shared" si="23"/>
        <v>-65.359999999999985</v>
      </c>
      <c r="M176" s="28" t="str">
        <f t="shared" si="25"/>
        <v>SL</v>
      </c>
      <c r="N176" s="26">
        <f t="shared" si="24"/>
        <v>-30</v>
      </c>
      <c r="O176" s="26">
        <f t="shared" si="26"/>
        <v>90</v>
      </c>
    </row>
    <row r="177" spans="1:15" x14ac:dyDescent="0.25">
      <c r="A177" s="26">
        <v>165</v>
      </c>
      <c r="B177" s="27">
        <v>42900</v>
      </c>
      <c r="C177" s="26">
        <f>VLOOKUP(B178, 'BTC e ETH'!$A$2:$B$6967, 2, TRUE)</f>
        <v>2377.4</v>
      </c>
      <c r="D177" s="26">
        <f>VLOOKUP(B178, 'BTC e ETH'!$C$2:$D$6967, 2, TRUE)</f>
        <v>338.7</v>
      </c>
      <c r="E177" s="26">
        <f t="shared" si="20"/>
        <v>1.9486479727227981</v>
      </c>
      <c r="F177" s="26">
        <f>IF(A177&gt;$C$3, AVERAGE(INDEX($E$13:$E$1358, A177-$C$3):E176), "")</f>
        <v>2.2547667868533763</v>
      </c>
      <c r="G177" s="26">
        <f>IF(A177&gt;$C$3, STDEV(INDEX($E$13:$E$1358, A177-$C$3):E176), "")</f>
        <v>0.18450267081465727</v>
      </c>
      <c r="H177" s="26">
        <f t="shared" si="21"/>
        <v>-1.6591565465092415</v>
      </c>
      <c r="I177" s="26" t="str">
        <f t="shared" si="22"/>
        <v/>
      </c>
      <c r="J177" s="26" t="str">
        <f t="shared" si="18"/>
        <v/>
      </c>
      <c r="K177" s="26" t="str">
        <f t="shared" si="19"/>
        <v/>
      </c>
      <c r="L177" s="26" t="str">
        <f t="shared" si="23"/>
        <v/>
      </c>
      <c r="M177" s="28" t="str">
        <f t="shared" si="25"/>
        <v/>
      </c>
      <c r="N177" s="26">
        <f t="shared" si="24"/>
        <v>0</v>
      </c>
      <c r="O177" s="26">
        <f t="shared" si="26"/>
        <v>90</v>
      </c>
    </row>
    <row r="178" spans="1:15" x14ac:dyDescent="0.25">
      <c r="A178" s="26">
        <v>166</v>
      </c>
      <c r="B178" s="27">
        <v>42901</v>
      </c>
      <c r="C178" s="26">
        <f>VLOOKUP(B179, 'BTC e ETH'!$A$2:$B$6967, 2, TRUE)</f>
        <v>2437</v>
      </c>
      <c r="D178" s="26">
        <f>VLOOKUP(B179, 'BTC e ETH'!$C$2:$D$6967, 2, TRUE)</f>
        <v>348.44</v>
      </c>
      <c r="E178" s="26">
        <f t="shared" si="20"/>
        <v>1.945057004674515</v>
      </c>
      <c r="F178" s="26">
        <f>IF(A178&gt;$C$3, AVERAGE(INDEX($E$13:$E$1358, A178-$C$3):E177), "")</f>
        <v>2.2309149902230851</v>
      </c>
      <c r="G178" s="26">
        <f>IF(A178&gt;$C$3, STDEV(INDEX($E$13:$E$1358, A178-$C$3):E177), "")</f>
        <v>0.1998363330168276</v>
      </c>
      <c r="H178" s="26">
        <f t="shared" si="21"/>
        <v>-1.4304605235350216</v>
      </c>
      <c r="I178" s="26" t="str">
        <f t="shared" si="22"/>
        <v/>
      </c>
      <c r="J178" s="26" t="str">
        <f t="shared" si="18"/>
        <v/>
      </c>
      <c r="K178" s="26" t="str">
        <f t="shared" si="19"/>
        <v/>
      </c>
      <c r="L178" s="26" t="str">
        <f t="shared" si="23"/>
        <v/>
      </c>
      <c r="M178" s="28" t="str">
        <f t="shared" si="25"/>
        <v/>
      </c>
      <c r="N178" s="26">
        <f t="shared" si="24"/>
        <v>0</v>
      </c>
      <c r="O178" s="26">
        <f t="shared" si="26"/>
        <v>90</v>
      </c>
    </row>
    <row r="179" spans="1:15" x14ac:dyDescent="0.25">
      <c r="A179" s="26">
        <v>167</v>
      </c>
      <c r="B179" s="27">
        <v>42902</v>
      </c>
      <c r="C179" s="26">
        <f>VLOOKUP(B180, 'BTC e ETH'!$A$2:$B$6967, 2, TRUE)</f>
        <v>2610</v>
      </c>
      <c r="D179" s="26">
        <f>VLOOKUP(B180, 'BTC e ETH'!$C$2:$D$6967, 2, TRUE)</f>
        <v>364.56</v>
      </c>
      <c r="E179" s="26">
        <f t="shared" si="20"/>
        <v>1.9684143533611118</v>
      </c>
      <c r="F179" s="26">
        <f>IF(A179&gt;$C$3, AVERAGE(INDEX($E$13:$E$1358, A179-$C$3):E178), "")</f>
        <v>2.2011225818008873</v>
      </c>
      <c r="G179" s="26">
        <f>IF(A179&gt;$C$3, STDEV(INDEX($E$13:$E$1358, A179-$C$3):E178), "")</f>
        <v>0.20728771442026006</v>
      </c>
      <c r="H179" s="26">
        <f t="shared" si="21"/>
        <v>-1.1226339635738241</v>
      </c>
      <c r="I179" s="26" t="str">
        <f t="shared" si="22"/>
        <v/>
      </c>
      <c r="J179" s="26" t="str">
        <f t="shared" si="18"/>
        <v/>
      </c>
      <c r="K179" s="26" t="str">
        <f t="shared" si="19"/>
        <v/>
      </c>
      <c r="L179" s="26" t="str">
        <f t="shared" si="23"/>
        <v/>
      </c>
      <c r="M179" s="28" t="str">
        <f t="shared" si="25"/>
        <v/>
      </c>
      <c r="N179" s="26">
        <f t="shared" si="24"/>
        <v>0</v>
      </c>
      <c r="O179" s="26">
        <f t="shared" si="26"/>
        <v>90</v>
      </c>
    </row>
    <row r="180" spans="1:15" x14ac:dyDescent="0.25">
      <c r="A180" s="26">
        <v>168</v>
      </c>
      <c r="B180" s="27">
        <v>42903</v>
      </c>
      <c r="C180" s="26">
        <f>VLOOKUP(B181, 'BTC e ETH'!$A$2:$B$6967, 2, TRUE)</f>
        <v>2491.5</v>
      </c>
      <c r="D180" s="26">
        <f>VLOOKUP(B181, 'BTC e ETH'!$C$2:$D$6967, 2, TRUE)</f>
        <v>348.88</v>
      </c>
      <c r="E180" s="26">
        <f t="shared" si="20"/>
        <v>1.9659121941869482</v>
      </c>
      <c r="F180" s="26">
        <f>IF(A180&gt;$C$3, AVERAGE(INDEX($E$13:$E$1358, A180-$C$3):E179), "")</f>
        <v>2.1712760957026349</v>
      </c>
      <c r="G180" s="26">
        <f>IF(A180&gt;$C$3, STDEV(INDEX($E$13:$E$1358, A180-$C$3):E179), "")</f>
        <v>0.20635015024176631</v>
      </c>
      <c r="H180" s="26">
        <f t="shared" si="21"/>
        <v>-0.99522050880542579</v>
      </c>
      <c r="I180" s="26" t="str">
        <f t="shared" si="22"/>
        <v/>
      </c>
      <c r="J180" s="26" t="str">
        <f t="shared" si="18"/>
        <v/>
      </c>
      <c r="K180" s="26" t="str">
        <f t="shared" si="19"/>
        <v/>
      </c>
      <c r="L180" s="26" t="str">
        <f t="shared" si="23"/>
        <v/>
      </c>
      <c r="M180" s="28" t="str">
        <f t="shared" si="25"/>
        <v/>
      </c>
      <c r="N180" s="26">
        <f t="shared" si="24"/>
        <v>0</v>
      </c>
      <c r="O180" s="26">
        <f t="shared" si="26"/>
        <v>90</v>
      </c>
    </row>
    <row r="181" spans="1:15" x14ac:dyDescent="0.25">
      <c r="A181" s="26">
        <v>169</v>
      </c>
      <c r="B181" s="27">
        <v>42904</v>
      </c>
      <c r="C181" s="26">
        <f>VLOOKUP(B182, 'BTC e ETH'!$A$2:$B$6967, 2, TRUE)</f>
        <v>2580.8000000000002</v>
      </c>
      <c r="D181" s="26">
        <f>VLOOKUP(B182, 'BTC e ETH'!$C$2:$D$6967, 2, TRUE)</f>
        <v>355.5</v>
      </c>
      <c r="E181" s="26">
        <f t="shared" si="20"/>
        <v>1.9823294581276489</v>
      </c>
      <c r="F181" s="26">
        <f>IF(A181&gt;$C$3, AVERAGE(INDEX($E$13:$E$1358, A181-$C$3):E180), "")</f>
        <v>2.1404449343175598</v>
      </c>
      <c r="G181" s="26">
        <f>IF(A181&gt;$C$3, STDEV(INDEX($E$13:$E$1358, A181-$C$3):E180), "")</f>
        <v>0.19963164074499579</v>
      </c>
      <c r="H181" s="26">
        <f t="shared" si="21"/>
        <v>-0.79203615018063889</v>
      </c>
      <c r="I181" s="26" t="str">
        <f t="shared" si="22"/>
        <v/>
      </c>
      <c r="J181" s="26" t="str">
        <f t="shared" si="18"/>
        <v/>
      </c>
      <c r="K181" s="26" t="str">
        <f t="shared" si="19"/>
        <v/>
      </c>
      <c r="L181" s="26" t="str">
        <f t="shared" si="23"/>
        <v/>
      </c>
      <c r="M181" s="28" t="str">
        <f t="shared" si="25"/>
        <v/>
      </c>
      <c r="N181" s="26">
        <f t="shared" si="24"/>
        <v>0</v>
      </c>
      <c r="O181" s="26">
        <f t="shared" si="26"/>
        <v>90</v>
      </c>
    </row>
    <row r="182" spans="1:15" x14ac:dyDescent="0.25">
      <c r="A182" s="26">
        <v>170</v>
      </c>
      <c r="B182" s="27">
        <v>42905</v>
      </c>
      <c r="C182" s="26">
        <f>VLOOKUP(B183, 'BTC e ETH'!$A$2:$B$6967, 2, TRUE)</f>
        <v>2712.2</v>
      </c>
      <c r="D182" s="26">
        <f>VLOOKUP(B183, 'BTC e ETH'!$C$2:$D$6967, 2, TRUE)</f>
        <v>344.15</v>
      </c>
      <c r="E182" s="26">
        <f t="shared" si="20"/>
        <v>2.0644377838094718</v>
      </c>
      <c r="F182" s="26">
        <f>IF(A182&gt;$C$3, AVERAGE(INDEX($E$13:$E$1358, A182-$C$3):E181), "")</f>
        <v>2.1169823001047234</v>
      </c>
      <c r="G182" s="26">
        <f>IF(A182&gt;$C$3, STDEV(INDEX($E$13:$E$1358, A182-$C$3):E181), "")</f>
        <v>0.19587065816853133</v>
      </c>
      <c r="H182" s="26">
        <f t="shared" si="21"/>
        <v>-0.26826129439990526</v>
      </c>
      <c r="I182" s="26" t="str">
        <f t="shared" si="22"/>
        <v/>
      </c>
      <c r="J182" s="26" t="str">
        <f t="shared" si="18"/>
        <v/>
      </c>
      <c r="K182" s="26" t="str">
        <f t="shared" si="19"/>
        <v/>
      </c>
      <c r="L182" s="26" t="str">
        <f t="shared" si="23"/>
        <v/>
      </c>
      <c r="M182" s="28" t="str">
        <f t="shared" si="25"/>
        <v/>
      </c>
      <c r="N182" s="26">
        <f t="shared" si="24"/>
        <v>0</v>
      </c>
      <c r="O182" s="26">
        <f t="shared" si="26"/>
        <v>90</v>
      </c>
    </row>
    <row r="183" spans="1:15" x14ac:dyDescent="0.25">
      <c r="A183" s="26">
        <v>171</v>
      </c>
      <c r="B183" s="27">
        <v>42906</v>
      </c>
      <c r="C183" s="26">
        <f>VLOOKUP(B184, 'BTC e ETH'!$A$2:$B$6967, 2, TRUE)</f>
        <v>2621.1999999999998</v>
      </c>
      <c r="D183" s="26">
        <f>VLOOKUP(B184, 'BTC e ETH'!$C$2:$D$6967, 2, TRUE)</f>
        <v>321.66000000000003</v>
      </c>
      <c r="E183" s="26">
        <f t="shared" si="20"/>
        <v>2.0978924200978404</v>
      </c>
      <c r="F183" s="26">
        <f>IF(A183&gt;$C$3, AVERAGE(INDEX($E$13:$E$1358, A183-$C$3):E182), "")</f>
        <v>2.0954451456543617</v>
      </c>
      <c r="G183" s="26">
        <f>IF(A183&gt;$C$3, STDEV(INDEX($E$13:$E$1358, A183-$C$3):E182), "")</f>
        <v>0.18121424216573898</v>
      </c>
      <c r="H183" s="26">
        <f t="shared" si="21"/>
        <v>1.3504868128634252E-2</v>
      </c>
      <c r="I183" s="26" t="str">
        <f t="shared" si="22"/>
        <v/>
      </c>
      <c r="J183" s="26" t="str">
        <f t="shared" si="18"/>
        <v/>
      </c>
      <c r="K183" s="26" t="str">
        <f t="shared" si="19"/>
        <v/>
      </c>
      <c r="L183" s="26" t="str">
        <f t="shared" si="23"/>
        <v/>
      </c>
      <c r="M183" s="28" t="str">
        <f t="shared" si="25"/>
        <v/>
      </c>
      <c r="N183" s="26">
        <f t="shared" si="24"/>
        <v>0</v>
      </c>
      <c r="O183" s="26">
        <f t="shared" si="26"/>
        <v>90</v>
      </c>
    </row>
    <row r="184" spans="1:15" x14ac:dyDescent="0.25">
      <c r="A184" s="26">
        <v>172</v>
      </c>
      <c r="B184" s="27">
        <v>42907</v>
      </c>
      <c r="C184" s="26">
        <f>VLOOKUP(B185, 'BTC e ETH'!$A$2:$B$6967, 2, TRUE)</f>
        <v>2672.8</v>
      </c>
      <c r="D184" s="26">
        <f>VLOOKUP(B185, 'BTC e ETH'!$C$2:$D$6967, 2, TRUE)</f>
        <v>320.94</v>
      </c>
      <c r="E184" s="26">
        <f t="shared" si="20"/>
        <v>2.1196277012713329</v>
      </c>
      <c r="F184" s="26">
        <f>IF(A184&gt;$C$3, AVERAGE(INDEX($E$13:$E$1358, A184-$C$3):E183), "")</f>
        <v>2.0763112026086814</v>
      </c>
      <c r="G184" s="26">
        <f>IF(A184&gt;$C$3, STDEV(INDEX($E$13:$E$1358, A184-$C$3):E183), "")</f>
        <v>0.16267183776882219</v>
      </c>
      <c r="H184" s="26">
        <f t="shared" si="21"/>
        <v>0.26628148582307098</v>
      </c>
      <c r="I184" s="26" t="str">
        <f t="shared" si="22"/>
        <v/>
      </c>
      <c r="J184" s="26" t="str">
        <f t="shared" si="18"/>
        <v/>
      </c>
      <c r="K184" s="26" t="str">
        <f t="shared" si="19"/>
        <v/>
      </c>
      <c r="L184" s="26" t="str">
        <f t="shared" si="23"/>
        <v/>
      </c>
      <c r="M184" s="28" t="str">
        <f t="shared" si="25"/>
        <v/>
      </c>
      <c r="N184" s="26">
        <f t="shared" si="24"/>
        <v>0</v>
      </c>
      <c r="O184" s="26">
        <f t="shared" si="26"/>
        <v>90</v>
      </c>
    </row>
    <row r="185" spans="1:15" x14ac:dyDescent="0.25">
      <c r="A185" s="26">
        <v>173</v>
      </c>
      <c r="B185" s="27">
        <v>42908</v>
      </c>
      <c r="C185" s="26">
        <f>VLOOKUP(B186, 'BTC e ETH'!$A$2:$B$6967, 2, TRUE)</f>
        <v>2674.9</v>
      </c>
      <c r="D185" s="26">
        <f>VLOOKUP(B186, 'BTC e ETH'!$C$2:$D$6967, 2, TRUE)</f>
        <v>324.37</v>
      </c>
      <c r="E185" s="26">
        <f t="shared" si="20"/>
        <v>2.109782435910605</v>
      </c>
      <c r="F185" s="26">
        <f>IF(A185&gt;$C$3, AVERAGE(INDEX($E$13:$E$1358, A185-$C$3):E184), "")</f>
        <v>2.0606022790390455</v>
      </c>
      <c r="G185" s="26">
        <f>IF(A185&gt;$C$3, STDEV(INDEX($E$13:$E$1358, A185-$C$3):E184), "")</f>
        <v>0.14413070484492588</v>
      </c>
      <c r="H185" s="26">
        <f t="shared" si="21"/>
        <v>0.34121915191127233</v>
      </c>
      <c r="I185" s="26" t="str">
        <f t="shared" si="22"/>
        <v/>
      </c>
      <c r="J185" s="26" t="str">
        <f t="shared" si="18"/>
        <v/>
      </c>
      <c r="K185" s="26" t="str">
        <f t="shared" si="19"/>
        <v/>
      </c>
      <c r="L185" s="26" t="str">
        <f t="shared" si="23"/>
        <v/>
      </c>
      <c r="M185" s="28" t="str">
        <f t="shared" si="25"/>
        <v/>
      </c>
      <c r="N185" s="26">
        <f t="shared" si="24"/>
        <v>0</v>
      </c>
      <c r="O185" s="26">
        <f t="shared" si="26"/>
        <v>90</v>
      </c>
    </row>
    <row r="186" spans="1:15" x14ac:dyDescent="0.25">
      <c r="A186" s="26">
        <v>174</v>
      </c>
      <c r="B186" s="27">
        <v>42909</v>
      </c>
      <c r="C186" s="26">
        <f>VLOOKUP(B187, 'BTC e ETH'!$A$2:$B$6967, 2, TRUE)</f>
        <v>2502.6</v>
      </c>
      <c r="D186" s="26">
        <f>VLOOKUP(B187, 'BTC e ETH'!$C$2:$D$6967, 2, TRUE)</f>
        <v>296.89</v>
      </c>
      <c r="E186" s="26">
        <f t="shared" si="20"/>
        <v>2.1317237706026706</v>
      </c>
      <c r="F186" s="26">
        <f>IF(A186&gt;$C$3, AVERAGE(INDEX($E$13:$E$1358, A186-$C$3):E185), "")</f>
        <v>2.042449121182274</v>
      </c>
      <c r="G186" s="26">
        <f>IF(A186&gt;$C$3, STDEV(INDEX($E$13:$E$1358, A186-$C$3):E185), "")</f>
        <v>0.11494069058572823</v>
      </c>
      <c r="H186" s="26">
        <f t="shared" si="21"/>
        <v>0.77670187089933451</v>
      </c>
      <c r="I186" s="26" t="str">
        <f t="shared" si="22"/>
        <v/>
      </c>
      <c r="J186" s="26" t="str">
        <f t="shared" si="18"/>
        <v/>
      </c>
      <c r="K186" s="26" t="str">
        <f t="shared" si="19"/>
        <v/>
      </c>
      <c r="L186" s="26" t="str">
        <f t="shared" si="23"/>
        <v/>
      </c>
      <c r="M186" s="28" t="str">
        <f t="shared" si="25"/>
        <v/>
      </c>
      <c r="N186" s="26">
        <f t="shared" si="24"/>
        <v>0</v>
      </c>
      <c r="O186" s="26">
        <f t="shared" si="26"/>
        <v>90</v>
      </c>
    </row>
    <row r="187" spans="1:15" x14ac:dyDescent="0.25">
      <c r="A187" s="26">
        <v>175</v>
      </c>
      <c r="B187" s="27">
        <v>42910</v>
      </c>
      <c r="C187" s="26">
        <f>VLOOKUP(B188, 'BTC e ETH'!$A$2:$B$6967, 2, TRUE)</f>
        <v>2477.6999999999998</v>
      </c>
      <c r="D187" s="26">
        <f>VLOOKUP(B188, 'BTC e ETH'!$C$2:$D$6967, 2, TRUE)</f>
        <v>277</v>
      </c>
      <c r="E187" s="26">
        <f t="shared" si="20"/>
        <v>2.1910684832974425</v>
      </c>
      <c r="F187" s="26">
        <f>IF(A187&gt;$C$3, AVERAGE(INDEX($E$13:$E$1358, A187-$C$3):E186), "")</f>
        <v>2.0304647739058628</v>
      </c>
      <c r="G187" s="26">
        <f>IF(A187&gt;$C$3, STDEV(INDEX($E$13:$E$1358, A187-$C$3):E186), "")</f>
        <v>9.1959704595285297E-2</v>
      </c>
      <c r="H187" s="26">
        <f t="shared" si="21"/>
        <v>1.74645743044083</v>
      </c>
      <c r="I187" s="26" t="str">
        <f t="shared" si="22"/>
        <v/>
      </c>
      <c r="J187" s="26" t="str">
        <f t="shared" si="18"/>
        <v/>
      </c>
      <c r="K187" s="26" t="str">
        <f t="shared" si="19"/>
        <v/>
      </c>
      <c r="L187" s="26" t="str">
        <f t="shared" si="23"/>
        <v/>
      </c>
      <c r="M187" s="28" t="str">
        <f t="shared" si="25"/>
        <v/>
      </c>
      <c r="N187" s="26">
        <f t="shared" si="24"/>
        <v>0</v>
      </c>
      <c r="O187" s="26">
        <f t="shared" si="26"/>
        <v>90</v>
      </c>
    </row>
    <row r="188" spans="1:15" x14ac:dyDescent="0.25">
      <c r="A188" s="26">
        <v>176</v>
      </c>
      <c r="B188" s="27">
        <v>42911</v>
      </c>
      <c r="C188" s="26">
        <f>VLOOKUP(B189, 'BTC e ETH'!$A$2:$B$6967, 2, TRUE)</f>
        <v>2394.6</v>
      </c>
      <c r="D188" s="26">
        <f>VLOOKUP(B189, 'BTC e ETH'!$C$2:$D$6967, 2, TRUE)</f>
        <v>251.3</v>
      </c>
      <c r="E188" s="26">
        <f t="shared" si="20"/>
        <v>2.2543240367331965</v>
      </c>
      <c r="F188" s="26">
        <f>IF(A188&gt;$C$3, AVERAGE(INDEX($E$13:$E$1358, A188-$C$3):E187), "")</f>
        <v>2.0330036031110281</v>
      </c>
      <c r="G188" s="26">
        <f>IF(A188&gt;$C$3, STDEV(INDEX($E$13:$E$1358, A188-$C$3):E187), "")</f>
        <v>9.601994826576625E-2</v>
      </c>
      <c r="H188" s="26">
        <f t="shared" si="21"/>
        <v>2.3049422293958388</v>
      </c>
      <c r="I188" s="26" t="str">
        <f t="shared" si="22"/>
        <v>Sell</v>
      </c>
      <c r="J188" s="26">
        <f t="shared" si="18"/>
        <v>2394.6</v>
      </c>
      <c r="K188" s="26">
        <f t="shared" si="19"/>
        <v>251.3</v>
      </c>
      <c r="L188" s="26" t="str">
        <f t="shared" si="23"/>
        <v/>
      </c>
      <c r="M188" s="28" t="str">
        <f t="shared" si="25"/>
        <v>Sell</v>
      </c>
      <c r="N188" s="26">
        <f t="shared" si="24"/>
        <v>0</v>
      </c>
      <c r="O188" s="26">
        <f t="shared" si="26"/>
        <v>90</v>
      </c>
    </row>
    <row r="189" spans="1:15" x14ac:dyDescent="0.25">
      <c r="A189" s="26">
        <v>177</v>
      </c>
      <c r="B189" s="27">
        <v>42912</v>
      </c>
      <c r="C189" s="26">
        <f>VLOOKUP(B190, 'BTC e ETH'!$A$2:$B$6967, 2, TRUE)</f>
        <v>2521.1999999999998</v>
      </c>
      <c r="D189" s="26">
        <f>VLOOKUP(B190, 'BTC e ETH'!$C$2:$D$6967, 2, TRUE)</f>
        <v>279</v>
      </c>
      <c r="E189" s="26">
        <f t="shared" si="20"/>
        <v>2.2012784758175892</v>
      </c>
      <c r="F189" s="26">
        <f>IF(A189&gt;$C$3, AVERAGE(INDEX($E$13:$E$1358, A189-$C$3):E188), "")</f>
        <v>2.0388376893254208</v>
      </c>
      <c r="G189" s="26">
        <f>IF(A189&gt;$C$3, STDEV(INDEX($E$13:$E$1358, A189-$C$3):E188), "")</f>
        <v>0.1067858091035274</v>
      </c>
      <c r="H189" s="26">
        <f t="shared" si="21"/>
        <v>1.5211832719709439</v>
      </c>
      <c r="I189" s="26" t="str">
        <f t="shared" si="22"/>
        <v/>
      </c>
      <c r="J189" s="26" t="str">
        <f t="shared" si="18"/>
        <v/>
      </c>
      <c r="K189" s="26" t="str">
        <f t="shared" si="19"/>
        <v/>
      </c>
      <c r="L189" s="26">
        <f t="shared" si="23"/>
        <v>-42.739999999999988</v>
      </c>
      <c r="M189" s="28" t="str">
        <f t="shared" si="25"/>
        <v>SL</v>
      </c>
      <c r="N189" s="26">
        <f t="shared" si="24"/>
        <v>-30</v>
      </c>
      <c r="O189" s="26">
        <f t="shared" si="26"/>
        <v>60</v>
      </c>
    </row>
    <row r="190" spans="1:15" x14ac:dyDescent="0.25">
      <c r="A190" s="26">
        <v>178</v>
      </c>
      <c r="B190" s="27">
        <v>42913</v>
      </c>
      <c r="C190" s="26">
        <f>VLOOKUP(B191, 'BTC e ETH'!$A$2:$B$6967, 2, TRUE)</f>
        <v>2518.1999999999998</v>
      </c>
      <c r="D190" s="26">
        <f>VLOOKUP(B191, 'BTC e ETH'!$C$2:$D$6967, 2, TRUE)</f>
        <v>311.62</v>
      </c>
      <c r="E190" s="26">
        <f t="shared" si="20"/>
        <v>2.0895151427783913</v>
      </c>
      <c r="F190" s="26">
        <f>IF(A190&gt;$C$3, AVERAGE(INDEX($E$13:$E$1358, A190-$C$3):E189), "")</f>
        <v>2.0593099170379356</v>
      </c>
      <c r="G190" s="26">
        <f>IF(A190&gt;$C$3, STDEV(INDEX($E$13:$E$1358, A190-$C$3):E189), "")</f>
        <v>0.10651081892915423</v>
      </c>
      <c r="H190" s="26">
        <f t="shared" si="21"/>
        <v>0.28358833444466081</v>
      </c>
      <c r="I190" s="26" t="str">
        <f t="shared" si="22"/>
        <v/>
      </c>
      <c r="J190" s="26" t="str">
        <f t="shared" si="18"/>
        <v/>
      </c>
      <c r="K190" s="26" t="str">
        <f t="shared" si="19"/>
        <v/>
      </c>
      <c r="L190" s="26" t="str">
        <f t="shared" si="23"/>
        <v/>
      </c>
      <c r="M190" s="28" t="str">
        <f t="shared" si="25"/>
        <v/>
      </c>
      <c r="N190" s="26">
        <f t="shared" si="24"/>
        <v>0</v>
      </c>
      <c r="O190" s="26">
        <f t="shared" si="26"/>
        <v>60</v>
      </c>
    </row>
    <row r="191" spans="1:15" x14ac:dyDescent="0.25">
      <c r="A191" s="26">
        <v>179</v>
      </c>
      <c r="B191" s="27">
        <v>42914</v>
      </c>
      <c r="C191" s="26">
        <f>VLOOKUP(B192, 'BTC e ETH'!$A$2:$B$6967, 2, TRUE)</f>
        <v>2470.1</v>
      </c>
      <c r="D191" s="26">
        <f>VLOOKUP(B192, 'BTC e ETH'!$C$2:$D$6967, 2, TRUE)</f>
        <v>285.3</v>
      </c>
      <c r="E191" s="26">
        <f t="shared" si="20"/>
        <v>2.1584726564129988</v>
      </c>
      <c r="F191" s="26">
        <f>IF(A191&gt;$C$3, AVERAGE(INDEX($E$13:$E$1358, A191-$C$3):E190), "")</f>
        <v>2.0689458269246948</v>
      </c>
      <c r="G191" s="26">
        <f>IF(A191&gt;$C$3, STDEV(INDEX($E$13:$E$1358, A191-$C$3):E190), "")</f>
        <v>0.10186518627325063</v>
      </c>
      <c r="H191" s="26">
        <f t="shared" si="21"/>
        <v>0.87887562732326152</v>
      </c>
      <c r="I191" s="26" t="str">
        <f t="shared" si="22"/>
        <v/>
      </c>
      <c r="J191" s="26" t="str">
        <f t="shared" si="18"/>
        <v/>
      </c>
      <c r="K191" s="26" t="str">
        <f t="shared" si="19"/>
        <v/>
      </c>
      <c r="L191" s="26" t="str">
        <f t="shared" si="23"/>
        <v/>
      </c>
      <c r="M191" s="28" t="str">
        <f t="shared" si="25"/>
        <v/>
      </c>
      <c r="N191" s="26">
        <f t="shared" si="24"/>
        <v>0</v>
      </c>
      <c r="O191" s="26">
        <f t="shared" si="26"/>
        <v>60</v>
      </c>
    </row>
    <row r="192" spans="1:15" x14ac:dyDescent="0.25">
      <c r="A192" s="26">
        <v>180</v>
      </c>
      <c r="B192" s="27">
        <v>42915</v>
      </c>
      <c r="C192" s="26">
        <f>VLOOKUP(B193, 'BTC e ETH'!$A$2:$B$6967, 2, TRUE)</f>
        <v>2420.6999999999998</v>
      </c>
      <c r="D192" s="26">
        <f>VLOOKUP(B193, 'BTC e ETH'!$C$2:$D$6967, 2, TRUE)</f>
        <v>275.62</v>
      </c>
      <c r="E192" s="26">
        <f t="shared" si="20"/>
        <v>2.1727889280755717</v>
      </c>
      <c r="F192" s="26">
        <f>IF(A192&gt;$C$3, AVERAGE(INDEX($E$13:$E$1358, A192-$C$3):E191), "")</f>
        <v>2.0818989259869709</v>
      </c>
      <c r="G192" s="26">
        <f>IF(A192&gt;$C$3, STDEV(INDEX($E$13:$E$1358, A192-$C$3):E191), "")</f>
        <v>9.9925993007492664E-2</v>
      </c>
      <c r="H192" s="26">
        <f t="shared" si="21"/>
        <v>0.90957316863276638</v>
      </c>
      <c r="I192" s="26" t="str">
        <f t="shared" si="22"/>
        <v/>
      </c>
      <c r="J192" s="26" t="str">
        <f t="shared" si="18"/>
        <v/>
      </c>
      <c r="K192" s="26" t="str">
        <f t="shared" si="19"/>
        <v/>
      </c>
      <c r="L192" s="26" t="str">
        <f t="shared" si="23"/>
        <v/>
      </c>
      <c r="M192" s="28" t="str">
        <f t="shared" si="25"/>
        <v/>
      </c>
      <c r="N192" s="26">
        <f t="shared" si="24"/>
        <v>0</v>
      </c>
      <c r="O192" s="26">
        <f t="shared" si="26"/>
        <v>60</v>
      </c>
    </row>
    <row r="193" spans="1:15" x14ac:dyDescent="0.25">
      <c r="A193" s="26">
        <v>181</v>
      </c>
      <c r="B193" s="27">
        <v>42916</v>
      </c>
      <c r="C193" s="26">
        <f>VLOOKUP(B194, 'BTC e ETH'!$A$2:$B$6967, 2, TRUE)</f>
        <v>2349.5</v>
      </c>
      <c r="D193" s="26">
        <f>VLOOKUP(B194, 'BTC e ETH'!$C$2:$D$6967, 2, TRUE)</f>
        <v>255</v>
      </c>
      <c r="E193" s="26">
        <f t="shared" si="20"/>
        <v>2.2206942733844444</v>
      </c>
      <c r="F193" s="26">
        <f>IF(A193&gt;$C$3, AVERAGE(INDEX($E$13:$E$1358, A193-$C$3):E192), "")</f>
        <v>2.0968416563438224</v>
      </c>
      <c r="G193" s="26">
        <f>IF(A193&gt;$C$3, STDEV(INDEX($E$13:$E$1358, A193-$C$3):E192), "")</f>
        <v>9.5224829886042459E-2</v>
      </c>
      <c r="H193" s="26">
        <f t="shared" si="21"/>
        <v>1.300633639239251</v>
      </c>
      <c r="I193" s="26" t="str">
        <f t="shared" si="22"/>
        <v/>
      </c>
      <c r="J193" s="26" t="str">
        <f t="shared" si="18"/>
        <v/>
      </c>
      <c r="K193" s="26" t="str">
        <f t="shared" si="19"/>
        <v/>
      </c>
      <c r="L193" s="26" t="str">
        <f t="shared" si="23"/>
        <v/>
      </c>
      <c r="M193" s="28" t="str">
        <f t="shared" si="25"/>
        <v/>
      </c>
      <c r="N193" s="26">
        <f t="shared" si="24"/>
        <v>0</v>
      </c>
      <c r="O193" s="26">
        <f t="shared" si="26"/>
        <v>60</v>
      </c>
    </row>
    <row r="194" spans="1:15" x14ac:dyDescent="0.25">
      <c r="A194" s="26">
        <v>182</v>
      </c>
      <c r="B194" s="27">
        <v>42917</v>
      </c>
      <c r="C194" s="26">
        <f>VLOOKUP(B195, 'BTC e ETH'!$A$2:$B$6967, 2, TRUE)</f>
        <v>2445</v>
      </c>
      <c r="D194" s="26">
        <f>VLOOKUP(B195, 'BTC e ETH'!$C$2:$D$6967, 2, TRUE)</f>
        <v>277.64</v>
      </c>
      <c r="E194" s="26">
        <f t="shared" si="20"/>
        <v>2.1754750914375895</v>
      </c>
      <c r="F194" s="26">
        <f>IF(A194&gt;$C$3, AVERAGE(INDEX($E$13:$E$1358, A194-$C$3):E193), "")</f>
        <v>2.1152174742578178</v>
      </c>
      <c r="G194" s="26">
        <f>IF(A194&gt;$C$3, STDEV(INDEX($E$13:$E$1358, A194-$C$3):E193), "")</f>
        <v>9.0310806654762127E-2</v>
      </c>
      <c r="H194" s="26">
        <f t="shared" si="21"/>
        <v>0.66722488051870732</v>
      </c>
      <c r="I194" s="26" t="str">
        <f t="shared" si="22"/>
        <v/>
      </c>
      <c r="J194" s="26" t="str">
        <f t="shared" si="18"/>
        <v/>
      </c>
      <c r="K194" s="26" t="str">
        <f t="shared" si="19"/>
        <v/>
      </c>
      <c r="L194" s="26" t="str">
        <f t="shared" si="23"/>
        <v/>
      </c>
      <c r="M194" s="28" t="str">
        <f t="shared" si="25"/>
        <v/>
      </c>
      <c r="N194" s="26">
        <f t="shared" si="24"/>
        <v>0</v>
      </c>
      <c r="O194" s="26">
        <f t="shared" si="26"/>
        <v>60</v>
      </c>
    </row>
    <row r="195" spans="1:15" x14ac:dyDescent="0.25">
      <c r="A195" s="26">
        <v>183</v>
      </c>
      <c r="B195" s="27">
        <v>42918</v>
      </c>
      <c r="C195" s="26">
        <f>VLOOKUP(B196, 'BTC e ETH'!$A$2:$B$6967, 2, TRUE)</f>
        <v>2524</v>
      </c>
      <c r="D195" s="26">
        <f>VLOOKUP(B196, 'BTC e ETH'!$C$2:$D$6967, 2, TRUE)</f>
        <v>273.99</v>
      </c>
      <c r="E195" s="26">
        <f t="shared" si="20"/>
        <v>2.2205086142894066</v>
      </c>
      <c r="F195" s="26">
        <f>IF(A195&gt;$C$3, AVERAGE(INDEX($E$13:$E$1358, A195-$C$3):E194), "")</f>
        <v>2.1290215234629164</v>
      </c>
      <c r="G195" s="26">
        <f>IF(A195&gt;$C$3, STDEV(INDEX($E$13:$E$1358, A195-$C$3):E194), "")</f>
        <v>8.1681494969875423E-2</v>
      </c>
      <c r="H195" s="26">
        <f t="shared" si="21"/>
        <v>1.1200467236824099</v>
      </c>
      <c r="I195" s="26" t="str">
        <f t="shared" si="22"/>
        <v/>
      </c>
      <c r="J195" s="26" t="str">
        <f t="shared" si="18"/>
        <v/>
      </c>
      <c r="K195" s="26" t="str">
        <f t="shared" si="19"/>
        <v/>
      </c>
      <c r="L195" s="26" t="str">
        <f t="shared" si="23"/>
        <v/>
      </c>
      <c r="M195" s="28" t="str">
        <f t="shared" si="25"/>
        <v/>
      </c>
      <c r="N195" s="26">
        <f t="shared" si="24"/>
        <v>0</v>
      </c>
      <c r="O195" s="26">
        <f t="shared" si="26"/>
        <v>60</v>
      </c>
    </row>
    <row r="196" spans="1:15" x14ac:dyDescent="0.25">
      <c r="A196" s="26">
        <v>184</v>
      </c>
      <c r="B196" s="27">
        <v>42919</v>
      </c>
      <c r="C196" s="26">
        <f>VLOOKUP(B197, 'BTC e ETH'!$A$2:$B$6967, 2, TRUE)</f>
        <v>2582.6</v>
      </c>
      <c r="D196" s="26">
        <f>VLOOKUP(B197, 'BTC e ETH'!$C$2:$D$6967, 2, TRUE)</f>
        <v>266.68</v>
      </c>
      <c r="E196" s="26">
        <f t="shared" si="20"/>
        <v>2.2705024846626918</v>
      </c>
      <c r="F196" s="26">
        <f>IF(A196&gt;$C$3, AVERAGE(INDEX($E$13:$E$1358, A196-$C$3):E195), "")</f>
        <v>2.1459946181364136</v>
      </c>
      <c r="G196" s="26">
        <f>IF(A196&gt;$C$3, STDEV(INDEX($E$13:$E$1358, A196-$C$3):E195), "")</f>
        <v>7.1138736703259167E-2</v>
      </c>
      <c r="H196" s="26">
        <f t="shared" si="21"/>
        <v>1.7502119421327027</v>
      </c>
      <c r="I196" s="26" t="str">
        <f t="shared" si="22"/>
        <v/>
      </c>
      <c r="J196" s="26" t="str">
        <f t="shared" si="18"/>
        <v/>
      </c>
      <c r="K196" s="26" t="str">
        <f t="shared" si="19"/>
        <v/>
      </c>
      <c r="L196" s="26" t="str">
        <f t="shared" si="23"/>
        <v/>
      </c>
      <c r="M196" s="28" t="str">
        <f t="shared" si="25"/>
        <v/>
      </c>
      <c r="N196" s="26">
        <f t="shared" si="24"/>
        <v>0</v>
      </c>
      <c r="O196" s="26">
        <f t="shared" si="26"/>
        <v>60</v>
      </c>
    </row>
    <row r="197" spans="1:15" x14ac:dyDescent="0.25">
      <c r="A197" s="26">
        <v>185</v>
      </c>
      <c r="B197" s="27">
        <v>42920</v>
      </c>
      <c r="C197" s="26">
        <f>VLOOKUP(B198, 'BTC e ETH'!$A$2:$B$6967, 2, TRUE)</f>
        <v>2598.5</v>
      </c>
      <c r="D197" s="26">
        <f>VLOOKUP(B198, 'BTC e ETH'!$C$2:$D$6967, 2, TRUE)</f>
        <v>264.77</v>
      </c>
      <c r="E197" s="26">
        <f t="shared" si="20"/>
        <v>2.2838281098551456</v>
      </c>
      <c r="F197" s="26">
        <f>IF(A197&gt;$C$3, AVERAGE(INDEX($E$13:$E$1358, A197-$C$3):E196), "")</f>
        <v>2.1652061532387497</v>
      </c>
      <c r="G197" s="26">
        <f>IF(A197&gt;$C$3, STDEV(INDEX($E$13:$E$1358, A197-$C$3):E196), "")</f>
        <v>6.2123009337296461E-2</v>
      </c>
      <c r="H197" s="26">
        <f t="shared" si="21"/>
        <v>1.9094689372232252</v>
      </c>
      <c r="I197" s="26" t="str">
        <f t="shared" si="22"/>
        <v>Sell</v>
      </c>
      <c r="J197" s="26">
        <f t="shared" si="18"/>
        <v>2598.5</v>
      </c>
      <c r="K197" s="26">
        <f t="shared" si="19"/>
        <v>264.77</v>
      </c>
      <c r="L197" s="26" t="str">
        <f t="shared" si="23"/>
        <v/>
      </c>
      <c r="M197" s="28" t="str">
        <f t="shared" si="25"/>
        <v>Sell</v>
      </c>
      <c r="N197" s="26">
        <f t="shared" si="24"/>
        <v>0</v>
      </c>
      <c r="O197" s="26">
        <f t="shared" si="26"/>
        <v>60</v>
      </c>
    </row>
    <row r="198" spans="1:15" x14ac:dyDescent="0.25">
      <c r="A198" s="26">
        <v>186</v>
      </c>
      <c r="B198" s="27">
        <v>42921</v>
      </c>
      <c r="C198" s="26">
        <f>VLOOKUP(B199, 'BTC e ETH'!$A$2:$B$6967, 2, TRUE)</f>
        <v>2593.1</v>
      </c>
      <c r="D198" s="26">
        <f>VLOOKUP(B199, 'BTC e ETH'!$C$2:$D$6967, 2, TRUE)</f>
        <v>265.35000000000002</v>
      </c>
      <c r="E198" s="26">
        <f t="shared" si="20"/>
        <v>2.2795596408894347</v>
      </c>
      <c r="F198" s="26">
        <f>IF(A198&gt;$C$3, AVERAGE(INDEX($E$13:$E$1358, A198-$C$3):E197), "")</f>
        <v>2.1798321749751279</v>
      </c>
      <c r="G198" s="26">
        <f>IF(A198&gt;$C$3, STDEV(INDEX($E$13:$E$1358, A198-$C$3):E197), "")</f>
        <v>6.2528766342424436E-2</v>
      </c>
      <c r="H198" s="26">
        <f t="shared" si="21"/>
        <v>1.5949053811196632</v>
      </c>
      <c r="I198" s="26" t="str">
        <f t="shared" si="22"/>
        <v/>
      </c>
      <c r="J198" s="26">
        <f t="shared" si="18"/>
        <v>2598.5</v>
      </c>
      <c r="K198" s="26">
        <f t="shared" si="19"/>
        <v>264.77</v>
      </c>
      <c r="L198" s="26">
        <f t="shared" si="23"/>
        <v>-1.700000000000091</v>
      </c>
      <c r="M198" s="28" t="str">
        <f t="shared" si="25"/>
        <v>Sell</v>
      </c>
      <c r="N198" s="26">
        <f t="shared" si="24"/>
        <v>0</v>
      </c>
      <c r="O198" s="26">
        <f t="shared" si="26"/>
        <v>60</v>
      </c>
    </row>
    <row r="199" spans="1:15" x14ac:dyDescent="0.25">
      <c r="A199" s="26">
        <v>187</v>
      </c>
      <c r="B199" s="27">
        <v>42922</v>
      </c>
      <c r="C199" s="26">
        <f>VLOOKUP(B200, 'BTC e ETH'!$A$2:$B$6967, 2, TRUE)</f>
        <v>2479.3000000000002</v>
      </c>
      <c r="D199" s="26">
        <f>VLOOKUP(B200, 'BTC e ETH'!$C$2:$D$6967, 2, TRUE)</f>
        <v>238.38</v>
      </c>
      <c r="E199" s="26">
        <f t="shared" si="20"/>
        <v>2.3418655021976442</v>
      </c>
      <c r="F199" s="26">
        <f>IF(A199&gt;$C$3, AVERAGE(INDEX($E$13:$E$1358, A199-$C$3):E198), "")</f>
        <v>2.1919433230279015</v>
      </c>
      <c r="G199" s="26">
        <f>IF(A199&gt;$C$3, STDEV(INDEX($E$13:$E$1358, A199-$C$3):E198), "")</f>
        <v>6.3115029965290739E-2</v>
      </c>
      <c r="H199" s="26">
        <f t="shared" si="21"/>
        <v>2.3753799887632217</v>
      </c>
      <c r="I199" s="26" t="str">
        <f t="shared" si="22"/>
        <v>Sell</v>
      </c>
      <c r="J199" s="26">
        <f t="shared" si="18"/>
        <v>2598.5</v>
      </c>
      <c r="K199" s="26">
        <f t="shared" si="19"/>
        <v>264.77</v>
      </c>
      <c r="L199" s="26">
        <f t="shared" si="23"/>
        <v>40.859999999999992</v>
      </c>
      <c r="M199" s="28" t="str">
        <f t="shared" si="25"/>
        <v>Sell</v>
      </c>
      <c r="N199" s="26">
        <f t="shared" si="24"/>
        <v>0</v>
      </c>
      <c r="O199" s="26">
        <f t="shared" si="26"/>
        <v>60</v>
      </c>
    </row>
    <row r="200" spans="1:15" x14ac:dyDescent="0.25">
      <c r="A200" s="26">
        <v>188</v>
      </c>
      <c r="B200" s="27">
        <v>42923</v>
      </c>
      <c r="C200" s="26">
        <f>VLOOKUP(B201, 'BTC e ETH'!$A$2:$B$6967, 2, TRUE)</f>
        <v>2542</v>
      </c>
      <c r="D200" s="26">
        <f>VLOOKUP(B201, 'BTC e ETH'!$C$2:$D$6967, 2, TRUE)</f>
        <v>245.23</v>
      </c>
      <c r="E200" s="26">
        <f t="shared" si="20"/>
        <v>2.338509906068611</v>
      </c>
      <c r="F200" s="26">
        <f>IF(A200&gt;$C$3, AVERAGE(INDEX($E$13:$E$1358, A200-$C$3):E199), "")</f>
        <v>2.2067591764229886</v>
      </c>
      <c r="G200" s="26">
        <f>IF(A200&gt;$C$3, STDEV(INDEX($E$13:$E$1358, A200-$C$3):E199), "")</f>
        <v>7.0570919792416989E-2</v>
      </c>
      <c r="H200" s="26">
        <f t="shared" si="21"/>
        <v>1.8669266325728027</v>
      </c>
      <c r="I200" s="26" t="str">
        <f t="shared" si="22"/>
        <v>Sell</v>
      </c>
      <c r="J200" s="26">
        <f t="shared" si="18"/>
        <v>2598.5</v>
      </c>
      <c r="K200" s="26">
        <f t="shared" si="19"/>
        <v>264.77</v>
      </c>
      <c r="L200" s="26">
        <f t="shared" si="23"/>
        <v>33.429999999999986</v>
      </c>
      <c r="M200" s="28" t="str">
        <f t="shared" si="25"/>
        <v>Sell</v>
      </c>
      <c r="N200" s="26">
        <f t="shared" si="24"/>
        <v>0</v>
      </c>
      <c r="O200" s="26">
        <f t="shared" si="26"/>
        <v>60</v>
      </c>
    </row>
    <row r="201" spans="1:15" x14ac:dyDescent="0.25">
      <c r="A201" s="26">
        <v>189</v>
      </c>
      <c r="B201" s="27">
        <v>42924</v>
      </c>
      <c r="C201" s="26">
        <f>VLOOKUP(B202, 'BTC e ETH'!$A$2:$B$6967, 2, TRUE)</f>
        <v>2478</v>
      </c>
      <c r="D201" s="26">
        <f>VLOOKUP(B202, 'BTC e ETH'!$C$2:$D$6967, 2, TRUE)</f>
        <v>234.97</v>
      </c>
      <c r="E201" s="26">
        <f t="shared" si="20"/>
        <v>2.355749215768574</v>
      </c>
      <c r="F201" s="26">
        <f>IF(A201&gt;$C$3, AVERAGE(INDEX($E$13:$E$1358, A201-$C$3):E200), "")</f>
        <v>2.222007674433522</v>
      </c>
      <c r="G201" s="26">
        <f>IF(A201&gt;$C$3, STDEV(INDEX($E$13:$E$1358, A201-$C$3):E200), "")</f>
        <v>7.2795988053187599E-2</v>
      </c>
      <c r="H201" s="26">
        <f t="shared" si="21"/>
        <v>1.8372103313899002</v>
      </c>
      <c r="I201" s="26" t="str">
        <f t="shared" si="22"/>
        <v>Sell</v>
      </c>
      <c r="J201" s="26">
        <f t="shared" si="18"/>
        <v>2598.5</v>
      </c>
      <c r="K201" s="26">
        <f t="shared" si="19"/>
        <v>264.77</v>
      </c>
      <c r="L201" s="26">
        <f t="shared" si="23"/>
        <v>47.549999999999969</v>
      </c>
      <c r="M201" s="28" t="str">
        <f t="shared" si="25"/>
        <v>Sell</v>
      </c>
      <c r="N201" s="26">
        <f t="shared" si="24"/>
        <v>0</v>
      </c>
      <c r="O201" s="26">
        <f t="shared" si="26"/>
        <v>60</v>
      </c>
    </row>
    <row r="202" spans="1:15" x14ac:dyDescent="0.25">
      <c r="A202" s="26">
        <v>190</v>
      </c>
      <c r="B202" s="27">
        <v>42925</v>
      </c>
      <c r="C202" s="26">
        <f>VLOOKUP(B203, 'BTC e ETH'!$A$2:$B$6967, 2, TRUE)</f>
        <v>2318.3000000000002</v>
      </c>
      <c r="D202" s="26">
        <f>VLOOKUP(B203, 'BTC e ETH'!$C$2:$D$6967, 2, TRUE)</f>
        <v>202</v>
      </c>
      <c r="E202" s="26">
        <f t="shared" si="20"/>
        <v>2.4403217400396433</v>
      </c>
      <c r="F202" s="26">
        <f>IF(A202&gt;$C$3, AVERAGE(INDEX($E$13:$E$1358, A202-$C$3):E201), "")</f>
        <v>2.2369427041112493</v>
      </c>
      <c r="G202" s="26">
        <f>IF(A202&gt;$C$3, STDEV(INDEX($E$13:$E$1358, A202-$C$3):E201), "")</f>
        <v>7.5866128423962287E-2</v>
      </c>
      <c r="H202" s="26">
        <f t="shared" si="21"/>
        <v>2.6807620232292866</v>
      </c>
      <c r="I202" s="26" t="str">
        <f t="shared" si="22"/>
        <v>Sell</v>
      </c>
      <c r="J202" s="26" t="str">
        <f t="shared" si="18"/>
        <v/>
      </c>
      <c r="K202" s="26" t="str">
        <f t="shared" si="19"/>
        <v/>
      </c>
      <c r="L202" s="26">
        <f t="shared" si="23"/>
        <v>97.519999999999982</v>
      </c>
      <c r="M202" s="28" t="str">
        <f t="shared" si="25"/>
        <v>TP</v>
      </c>
      <c r="N202" s="26">
        <f t="shared" si="24"/>
        <v>60</v>
      </c>
      <c r="O202" s="26">
        <f t="shared" si="26"/>
        <v>120</v>
      </c>
    </row>
    <row r="203" spans="1:15" x14ac:dyDescent="0.25">
      <c r="A203" s="26">
        <v>191</v>
      </c>
      <c r="B203" s="27">
        <v>42926</v>
      </c>
      <c r="C203" s="26">
        <f>VLOOKUP(B204, 'BTC e ETH'!$A$2:$B$6967, 2, TRUE)</f>
        <v>2282.1</v>
      </c>
      <c r="D203" s="26">
        <f>VLOOKUP(B204, 'BTC e ETH'!$C$2:$D$6967, 2, TRUE)</f>
        <v>188.63</v>
      </c>
      <c r="E203" s="26">
        <f t="shared" si="20"/>
        <v>2.4930639263137317</v>
      </c>
      <c r="F203" s="26">
        <f>IF(A203&gt;$C$3, AVERAGE(INDEX($E$13:$E$1358, A203-$C$3):E202), "")</f>
        <v>2.2535595878940624</v>
      </c>
      <c r="G203" s="26">
        <f>IF(A203&gt;$C$3, STDEV(INDEX($E$13:$E$1358, A203-$C$3):E202), "")</f>
        <v>9.0906603527502877E-2</v>
      </c>
      <c r="H203" s="26">
        <f t="shared" si="21"/>
        <v>2.6346198089692101</v>
      </c>
      <c r="I203" s="26" t="str">
        <f t="shared" si="22"/>
        <v>Sell</v>
      </c>
      <c r="J203" s="26">
        <f t="shared" si="18"/>
        <v>2282.1</v>
      </c>
      <c r="K203" s="26">
        <f t="shared" si="19"/>
        <v>188.63</v>
      </c>
      <c r="L203" s="26" t="str">
        <f t="shared" si="23"/>
        <v/>
      </c>
      <c r="M203" s="28" t="str">
        <f t="shared" si="25"/>
        <v>Sell</v>
      </c>
      <c r="N203" s="26">
        <f t="shared" si="24"/>
        <v>0</v>
      </c>
      <c r="O203" s="26">
        <f t="shared" si="26"/>
        <v>120</v>
      </c>
    </row>
    <row r="204" spans="1:15" x14ac:dyDescent="0.25">
      <c r="A204" s="26">
        <v>192</v>
      </c>
      <c r="B204" s="27">
        <v>42927</v>
      </c>
      <c r="C204" s="26">
        <f>VLOOKUP(B205, 'BTC e ETH'!$A$2:$B$6967, 2, TRUE)</f>
        <v>2374.4</v>
      </c>
      <c r="D204" s="26">
        <f>VLOOKUP(B205, 'BTC e ETH'!$C$2:$D$6967, 2, TRUE)</f>
        <v>223.92</v>
      </c>
      <c r="E204" s="26">
        <f t="shared" si="20"/>
        <v>2.3612112077658631</v>
      </c>
      <c r="F204" s="26">
        <f>IF(A204&gt;$C$3, AVERAGE(INDEX($E$13:$E$1358, A204-$C$3):E203), "")</f>
        <v>2.2694755805327644</v>
      </c>
      <c r="G204" s="26">
        <f>IF(A204&gt;$C$3, STDEV(INDEX($E$13:$E$1358, A204-$C$3):E203), "")</f>
        <v>0.1099539219476504</v>
      </c>
      <c r="H204" s="26">
        <f t="shared" si="21"/>
        <v>0.83430973273308495</v>
      </c>
      <c r="I204" s="26" t="str">
        <f t="shared" si="22"/>
        <v/>
      </c>
      <c r="J204" s="26" t="str">
        <f t="shared" si="18"/>
        <v/>
      </c>
      <c r="K204" s="26" t="str">
        <f t="shared" si="19"/>
        <v/>
      </c>
      <c r="L204" s="26">
        <f t="shared" si="23"/>
        <v>-61.349999999999966</v>
      </c>
      <c r="M204" s="28" t="str">
        <f t="shared" si="25"/>
        <v>SL</v>
      </c>
      <c r="N204" s="26">
        <f t="shared" si="24"/>
        <v>-30</v>
      </c>
      <c r="O204" s="26">
        <f t="shared" si="26"/>
        <v>90</v>
      </c>
    </row>
    <row r="205" spans="1:15" x14ac:dyDescent="0.25">
      <c r="A205" s="26">
        <v>193</v>
      </c>
      <c r="B205" s="27">
        <v>42928</v>
      </c>
      <c r="C205" s="26">
        <f>VLOOKUP(B206, 'BTC e ETH'!$A$2:$B$6967, 2, TRUE)</f>
        <v>2329</v>
      </c>
      <c r="D205" s="26">
        <f>VLOOKUP(B206, 'BTC e ETH'!$C$2:$D$6967, 2, TRUE)</f>
        <v>205</v>
      </c>
      <c r="E205" s="26">
        <f t="shared" si="20"/>
        <v>2.4301842907459328</v>
      </c>
      <c r="F205" s="26">
        <f>IF(A205&gt;$C$3, AVERAGE(INDEX($E$13:$E$1358, A205-$C$3):E204), "")</f>
        <v>2.2801377626626498</v>
      </c>
      <c r="G205" s="26">
        <f>IF(A205&gt;$C$3, STDEV(INDEX($E$13:$E$1358, A205-$C$3):E204), "")</f>
        <v>0.11062079939373801</v>
      </c>
      <c r="H205" s="26">
        <f t="shared" si="21"/>
        <v>1.3564043010502489</v>
      </c>
      <c r="I205" s="26" t="str">
        <f t="shared" si="22"/>
        <v/>
      </c>
      <c r="J205" s="26" t="str">
        <f t="shared" ref="J205:J268" si="27">IF(M205=M204, J204, IF(OR(M205="TP", M205="SL"), "", IF(I205="Buy", D205, IF(I205="Sell", C205, ""))))</f>
        <v/>
      </c>
      <c r="K205" s="26" t="str">
        <f t="shared" ref="K205:K268" si="28">IF(M205=M204, K204, IF(OR(M205="TP", M205="SL"), "",IF(I205="Buy", C205, IF(I205="Sell", D205, ""))))</f>
        <v/>
      </c>
      <c r="L205" s="26" t="str">
        <f t="shared" si="23"/>
        <v/>
      </c>
      <c r="M205" s="28" t="str">
        <f t="shared" si="25"/>
        <v/>
      </c>
      <c r="N205" s="26">
        <f t="shared" si="24"/>
        <v>0</v>
      </c>
      <c r="O205" s="26">
        <f t="shared" si="26"/>
        <v>90</v>
      </c>
    </row>
    <row r="206" spans="1:15" x14ac:dyDescent="0.25">
      <c r="A206" s="26">
        <v>194</v>
      </c>
      <c r="B206" s="27">
        <v>42929</v>
      </c>
      <c r="C206" s="26">
        <f>VLOOKUP(B207, 'BTC e ETH'!$A$2:$B$6967, 2, TRUE)</f>
        <v>2205.1</v>
      </c>
      <c r="D206" s="26">
        <f>VLOOKUP(B207, 'BTC e ETH'!$C$2:$D$6967, 2, TRUE)</f>
        <v>196.49</v>
      </c>
      <c r="E206" s="26">
        <f t="shared" ref="E206:E269" si="29">LN(C206/D206)</f>
        <v>2.4179165988974178</v>
      </c>
      <c r="F206" s="26">
        <f>IF(A206&gt;$C$3, AVERAGE(INDEX($E$13:$E$1358, A206-$C$3):E205), "")</f>
        <v>2.302849039193819</v>
      </c>
      <c r="G206" s="26">
        <f>IF(A206&gt;$C$3, STDEV(INDEX($E$13:$E$1358, A206-$C$3):E205), "")</f>
        <v>0.10342609637953196</v>
      </c>
      <c r="H206" s="26">
        <f t="shared" ref="H206:H269" si="30">IF(F206="","",(E206-F206)/G206)</f>
        <v>1.1125582781481707</v>
      </c>
      <c r="I206" s="26" t="str">
        <f t="shared" ref="I206:I269" si="31">IF(H206="", "", IF(H206&lt;$C$4, "Buy", IF(H206&gt;$C$5, "Sell", "")))</f>
        <v/>
      </c>
      <c r="J206" s="26" t="str">
        <f t="shared" si="27"/>
        <v/>
      </c>
      <c r="K206" s="26" t="str">
        <f t="shared" si="28"/>
        <v/>
      </c>
      <c r="L206" s="26" t="str">
        <f t="shared" ref="L206:L269" si="32">IF(M205="Buy", (K205-C206)*$C$8+(D206-J205)*$C$9, IF(M205="Sell", (K205-D206)*$C$9+(C206-J205)*$C$8, ""))</f>
        <v/>
      </c>
      <c r="M206" s="28" t="str">
        <f t="shared" si="25"/>
        <v/>
      </c>
      <c r="N206" s="26">
        <f t="shared" ref="N206:N269" si="33">IF(IF(OR(M206="TP",M206="SL"),L206,0)&lt;=$C$6,$C$6,IF(IF(OR(M206="TP",M206="SL"),L206,0)&gt;$C$7,$C$7,IF(OR(M206="TP",M206="SL"),L206,0)))</f>
        <v>0</v>
      </c>
      <c r="O206" s="26">
        <f t="shared" si="26"/>
        <v>90</v>
      </c>
    </row>
    <row r="207" spans="1:15" x14ac:dyDescent="0.25">
      <c r="A207" s="26">
        <v>195</v>
      </c>
      <c r="B207" s="27">
        <v>42930</v>
      </c>
      <c r="C207" s="26">
        <f>VLOOKUP(B208, 'BTC e ETH'!$A$2:$B$6967, 2, TRUE)</f>
        <v>1978.6</v>
      </c>
      <c r="D207" s="26">
        <f>VLOOKUP(B208, 'BTC e ETH'!$C$2:$D$6967, 2, TRUE)</f>
        <v>170.15</v>
      </c>
      <c r="E207" s="26">
        <f t="shared" si="29"/>
        <v>2.4534644019422074</v>
      </c>
      <c r="F207" s="26">
        <f>IF(A207&gt;$C$3, AVERAGE(INDEX($E$13:$E$1358, A207-$C$3):E206), "")</f>
        <v>2.3201453020261136</v>
      </c>
      <c r="G207" s="26">
        <f>IF(A207&gt;$C$3, STDEV(INDEX($E$13:$E$1358, A207-$C$3):E206), "")</f>
        <v>9.9162923854823545E-2</v>
      </c>
      <c r="H207" s="26">
        <f t="shared" si="30"/>
        <v>1.3444450277734405</v>
      </c>
      <c r="I207" s="26" t="str">
        <f t="shared" si="31"/>
        <v/>
      </c>
      <c r="J207" s="26" t="str">
        <f t="shared" si="27"/>
        <v/>
      </c>
      <c r="K207" s="26" t="str">
        <f t="shared" si="28"/>
        <v/>
      </c>
      <c r="L207" s="26" t="str">
        <f t="shared" si="32"/>
        <v/>
      </c>
      <c r="M207" s="28" t="str">
        <f t="shared" ref="M207:M270" si="34">IF(OR(M206="", M206="SL", M206="TP"), I207, IF(L207="", "", IF(L207&lt;$C$6, "SL", IF(L207&gt;$C$7, "TP", M206))))</f>
        <v/>
      </c>
      <c r="N207" s="26">
        <f t="shared" si="33"/>
        <v>0</v>
      </c>
      <c r="O207" s="26">
        <f t="shared" ref="O207:O270" si="35">N207+O206</f>
        <v>90</v>
      </c>
    </row>
    <row r="208" spans="1:15" x14ac:dyDescent="0.25">
      <c r="A208" s="26">
        <v>196</v>
      </c>
      <c r="B208" s="27">
        <v>42931</v>
      </c>
      <c r="C208" s="26">
        <f>VLOOKUP(B209, 'BTC e ETH'!$A$2:$B$6967, 2, TRUE)</f>
        <v>1924.9</v>
      </c>
      <c r="D208" s="26">
        <f>VLOOKUP(B209, 'BTC e ETH'!$C$2:$D$6967, 2, TRUE)</f>
        <v>157.4</v>
      </c>
      <c r="E208" s="26">
        <f t="shared" si="29"/>
        <v>2.5038389613372871</v>
      </c>
      <c r="F208" s="26">
        <f>IF(A208&gt;$C$3, AVERAGE(INDEX($E$13:$E$1358, A208-$C$3):E207), "")</f>
        <v>2.3388570002838893</v>
      </c>
      <c r="G208" s="26">
        <f>IF(A208&gt;$C$3, STDEV(INDEX($E$13:$E$1358, A208-$C$3):E207), "")</f>
        <v>9.579522923826346E-2</v>
      </c>
      <c r="H208" s="26">
        <f t="shared" si="30"/>
        <v>1.7222356725411865</v>
      </c>
      <c r="I208" s="26" t="str">
        <f t="shared" si="31"/>
        <v/>
      </c>
      <c r="J208" s="26" t="str">
        <f t="shared" si="27"/>
        <v/>
      </c>
      <c r="K208" s="26" t="str">
        <f t="shared" si="28"/>
        <v/>
      </c>
      <c r="L208" s="26" t="str">
        <f t="shared" si="32"/>
        <v/>
      </c>
      <c r="M208" s="28" t="str">
        <f t="shared" si="34"/>
        <v/>
      </c>
      <c r="N208" s="26">
        <f t="shared" si="33"/>
        <v>0</v>
      </c>
      <c r="O208" s="26">
        <f t="shared" si="35"/>
        <v>90</v>
      </c>
    </row>
    <row r="209" spans="1:15" x14ac:dyDescent="0.25">
      <c r="A209" s="26">
        <v>197</v>
      </c>
      <c r="B209" s="27">
        <v>42932</v>
      </c>
      <c r="C209" s="26">
        <f>VLOOKUP(B210, 'BTC e ETH'!$A$2:$B$6967, 2, TRUE)</f>
        <v>2219</v>
      </c>
      <c r="D209" s="26">
        <f>VLOOKUP(B210, 'BTC e ETH'!$C$2:$D$6967, 2, TRUE)</f>
        <v>190.16</v>
      </c>
      <c r="E209" s="26">
        <f t="shared" si="29"/>
        <v>2.4569460998806556</v>
      </c>
      <c r="F209" s="26">
        <f>IF(A209&gt;$C$3, AVERAGE(INDEX($E$13:$E$1358, A209-$C$3):E208), "")</f>
        <v>2.3577333128140787</v>
      </c>
      <c r="G209" s="26">
        <f>IF(A209&gt;$C$3, STDEV(INDEX($E$13:$E$1358, A209-$C$3):E208), "")</f>
        <v>9.8700865914211261E-2</v>
      </c>
      <c r="H209" s="26">
        <f t="shared" si="30"/>
        <v>1.0051865923122758</v>
      </c>
      <c r="I209" s="26" t="str">
        <f t="shared" si="31"/>
        <v/>
      </c>
      <c r="J209" s="26" t="str">
        <f t="shared" si="27"/>
        <v/>
      </c>
      <c r="K209" s="26" t="str">
        <f t="shared" si="28"/>
        <v/>
      </c>
      <c r="L209" s="26" t="str">
        <f t="shared" si="32"/>
        <v/>
      </c>
      <c r="M209" s="28" t="str">
        <f t="shared" si="34"/>
        <v/>
      </c>
      <c r="N209" s="26">
        <f t="shared" si="33"/>
        <v>0</v>
      </c>
      <c r="O209" s="26">
        <f t="shared" si="35"/>
        <v>90</v>
      </c>
    </row>
    <row r="210" spans="1:15" x14ac:dyDescent="0.25">
      <c r="A210" s="26">
        <v>198</v>
      </c>
      <c r="B210" s="27">
        <v>42933</v>
      </c>
      <c r="C210" s="26">
        <f>VLOOKUP(B211, 'BTC e ETH'!$A$2:$B$6967, 2, TRUE)</f>
        <v>2302.1</v>
      </c>
      <c r="D210" s="26">
        <f>VLOOKUP(B211, 'BTC e ETH'!$C$2:$D$6967, 2, TRUE)</f>
        <v>226.56</v>
      </c>
      <c r="E210" s="26">
        <f t="shared" si="29"/>
        <v>2.3185672183194961</v>
      </c>
      <c r="F210" s="26">
        <f>IF(A210&gt;$C$3, AVERAGE(INDEX($E$13:$E$1358, A210-$C$3):E209), "")</f>
        <v>2.3764980467102825</v>
      </c>
      <c r="G210" s="26">
        <f>IF(A210&gt;$C$3, STDEV(INDEX($E$13:$E$1358, A210-$C$3):E209), "")</f>
        <v>8.7720922058976192E-2</v>
      </c>
      <c r="H210" s="26">
        <f t="shared" si="30"/>
        <v>-0.66039921869310281</v>
      </c>
      <c r="I210" s="26" t="str">
        <f t="shared" si="31"/>
        <v/>
      </c>
      <c r="J210" s="26" t="str">
        <f t="shared" si="27"/>
        <v/>
      </c>
      <c r="K210" s="26" t="str">
        <f t="shared" si="28"/>
        <v/>
      </c>
      <c r="L210" s="26" t="str">
        <f t="shared" si="32"/>
        <v/>
      </c>
      <c r="M210" s="28" t="str">
        <f t="shared" si="34"/>
        <v/>
      </c>
      <c r="N210" s="26">
        <f t="shared" si="33"/>
        <v>0</v>
      </c>
      <c r="O210" s="26">
        <f t="shared" si="35"/>
        <v>90</v>
      </c>
    </row>
    <row r="211" spans="1:15" x14ac:dyDescent="0.25">
      <c r="A211" s="26">
        <v>199</v>
      </c>
      <c r="B211" s="27">
        <v>42934</v>
      </c>
      <c r="C211" s="26">
        <f>VLOOKUP(B212, 'BTC e ETH'!$A$2:$B$6967, 2, TRUE)</f>
        <v>2253.1</v>
      </c>
      <c r="D211" s="26">
        <f>VLOOKUP(B212, 'BTC e ETH'!$C$2:$D$6967, 2, TRUE)</f>
        <v>194.63</v>
      </c>
      <c r="E211" s="26">
        <f t="shared" si="29"/>
        <v>2.4489620044568565</v>
      </c>
      <c r="F211" s="26">
        <f>IF(A211&gt;$C$3, AVERAGE(INDEX($E$13:$E$1358, A211-$C$3):E210), "")</f>
        <v>2.3830352869789553</v>
      </c>
      <c r="G211" s="26">
        <f>IF(A211&gt;$C$3, STDEV(INDEX($E$13:$E$1358, A211-$C$3):E210), "")</f>
        <v>7.8427258167943645E-2</v>
      </c>
      <c r="H211" s="26">
        <f t="shared" si="30"/>
        <v>0.84060974485077855</v>
      </c>
      <c r="I211" s="26" t="str">
        <f t="shared" si="31"/>
        <v/>
      </c>
      <c r="J211" s="26" t="str">
        <f t="shared" si="27"/>
        <v/>
      </c>
      <c r="K211" s="26" t="str">
        <f t="shared" si="28"/>
        <v/>
      </c>
      <c r="L211" s="26" t="str">
        <f t="shared" si="32"/>
        <v/>
      </c>
      <c r="M211" s="28" t="str">
        <f t="shared" si="34"/>
        <v/>
      </c>
      <c r="N211" s="26">
        <f t="shared" si="33"/>
        <v>0</v>
      </c>
      <c r="O211" s="26">
        <f t="shared" si="35"/>
        <v>90</v>
      </c>
    </row>
    <row r="212" spans="1:15" x14ac:dyDescent="0.25">
      <c r="A212" s="26">
        <v>200</v>
      </c>
      <c r="B212" s="27">
        <v>42935</v>
      </c>
      <c r="C212" s="26">
        <f>VLOOKUP(B213, 'BTC e ETH'!$A$2:$B$6967, 2, TRUE)</f>
        <v>2856.3</v>
      </c>
      <c r="D212" s="26">
        <f>VLOOKUP(B213, 'BTC e ETH'!$C$2:$D$6967, 2, TRUE)</f>
        <v>227.29</v>
      </c>
      <c r="E212" s="26">
        <f t="shared" si="29"/>
        <v>2.5310556247896878</v>
      </c>
      <c r="F212" s="26">
        <f>IF(A212&gt;$C$3, AVERAGE(INDEX($E$13:$E$1358, A212-$C$3):E211), "")</f>
        <v>2.3949325882985666</v>
      </c>
      <c r="G212" s="26">
        <f>IF(A212&gt;$C$3, STDEV(INDEX($E$13:$E$1358, A212-$C$3):E211), "")</f>
        <v>7.3519288689768494E-2</v>
      </c>
      <c r="H212" s="26">
        <f t="shared" si="30"/>
        <v>1.8515282032382496</v>
      </c>
      <c r="I212" s="26" t="str">
        <f t="shared" si="31"/>
        <v>Sell</v>
      </c>
      <c r="J212" s="26">
        <f t="shared" si="27"/>
        <v>2856.3</v>
      </c>
      <c r="K212" s="26">
        <f t="shared" si="28"/>
        <v>227.29</v>
      </c>
      <c r="L212" s="26" t="str">
        <f t="shared" si="32"/>
        <v/>
      </c>
      <c r="M212" s="28" t="str">
        <f t="shared" si="34"/>
        <v>Sell</v>
      </c>
      <c r="N212" s="26">
        <f t="shared" si="33"/>
        <v>0</v>
      </c>
      <c r="O212" s="26">
        <f t="shared" si="35"/>
        <v>90</v>
      </c>
    </row>
    <row r="213" spans="1:15" x14ac:dyDescent="0.25">
      <c r="A213" s="26">
        <v>201</v>
      </c>
      <c r="B213" s="27">
        <v>42936</v>
      </c>
      <c r="C213" s="26">
        <f>VLOOKUP(B214, 'BTC e ETH'!$A$2:$B$6967, 2, TRUE)</f>
        <v>2664</v>
      </c>
      <c r="D213" s="26">
        <f>VLOOKUP(B214, 'BTC e ETH'!$C$2:$D$6967, 2, TRUE)</f>
        <v>216.11</v>
      </c>
      <c r="E213" s="26">
        <f t="shared" si="29"/>
        <v>2.5117964943453441</v>
      </c>
      <c r="F213" s="26">
        <f>IF(A213&gt;$C$3, AVERAGE(INDEX($E$13:$E$1358, A213-$C$3):E212), "")</f>
        <v>2.4114144226275362</v>
      </c>
      <c r="G213" s="26">
        <f>IF(A213&gt;$C$3, STDEV(INDEX($E$13:$E$1358, A213-$C$3):E212), "")</f>
        <v>7.4537485450973787E-2</v>
      </c>
      <c r="H213" s="26">
        <f t="shared" si="30"/>
        <v>1.3467327360249239</v>
      </c>
      <c r="I213" s="26" t="str">
        <f t="shared" si="31"/>
        <v/>
      </c>
      <c r="J213" s="26">
        <f t="shared" si="27"/>
        <v>2856.3</v>
      </c>
      <c r="K213" s="26">
        <f t="shared" si="28"/>
        <v>227.29</v>
      </c>
      <c r="L213" s="26">
        <f t="shared" si="32"/>
        <v>3.1299999999999386</v>
      </c>
      <c r="M213" s="28" t="str">
        <f t="shared" si="34"/>
        <v>Sell</v>
      </c>
      <c r="N213" s="26">
        <f t="shared" si="33"/>
        <v>0</v>
      </c>
      <c r="O213" s="26">
        <f t="shared" si="35"/>
        <v>90</v>
      </c>
    </row>
    <row r="214" spans="1:15" x14ac:dyDescent="0.25">
      <c r="A214" s="26">
        <v>202</v>
      </c>
      <c r="B214" s="27">
        <v>42937</v>
      </c>
      <c r="C214" s="26">
        <f>VLOOKUP(B215, 'BTC e ETH'!$A$2:$B$6967, 2, TRUE)</f>
        <v>2845.7</v>
      </c>
      <c r="D214" s="26">
        <f>VLOOKUP(B215, 'BTC e ETH'!$C$2:$D$6967, 2, TRUE)</f>
        <v>232.01</v>
      </c>
      <c r="E214" s="26">
        <f t="shared" si="29"/>
        <v>2.5067838878046951</v>
      </c>
      <c r="F214" s="26">
        <f>IF(A214&gt;$C$3, AVERAGE(INDEX($E$13:$E$1358, A214-$C$3):E213), "")</f>
        <v>2.4268968795245969</v>
      </c>
      <c r="G214" s="26">
        <f>IF(A214&gt;$C$3, STDEV(INDEX($E$13:$E$1358, A214-$C$3):E213), "")</f>
        <v>6.9115325003408223E-2</v>
      </c>
      <c r="H214" s="26">
        <f t="shared" si="30"/>
        <v>1.1558508663043805</v>
      </c>
      <c r="I214" s="26" t="str">
        <f t="shared" si="31"/>
        <v/>
      </c>
      <c r="J214" s="26">
        <f t="shared" si="27"/>
        <v>2856.3</v>
      </c>
      <c r="K214" s="26">
        <f t="shared" si="28"/>
        <v>227.29</v>
      </c>
      <c r="L214" s="26">
        <f t="shared" si="32"/>
        <v>-10.500000000000034</v>
      </c>
      <c r="M214" s="28" t="str">
        <f t="shared" si="34"/>
        <v>Sell</v>
      </c>
      <c r="N214" s="26">
        <f t="shared" si="33"/>
        <v>0</v>
      </c>
      <c r="O214" s="26">
        <f t="shared" si="35"/>
        <v>90</v>
      </c>
    </row>
    <row r="215" spans="1:15" x14ac:dyDescent="0.25">
      <c r="A215" s="26">
        <v>203</v>
      </c>
      <c r="B215" s="27">
        <v>42938</v>
      </c>
      <c r="C215" s="26">
        <f>VLOOKUP(B216, 'BTC e ETH'!$A$2:$B$6967, 2, TRUE)</f>
        <v>2747.5</v>
      </c>
      <c r="D215" s="26">
        <f>VLOOKUP(B216, 'BTC e ETH'!$C$2:$D$6967, 2, TRUE)</f>
        <v>228.15</v>
      </c>
      <c r="E215" s="26">
        <f t="shared" si="29"/>
        <v>2.488443378904365</v>
      </c>
      <c r="F215" s="26">
        <f>IF(A215&gt;$C$3, AVERAGE(INDEX($E$13:$E$1358, A215-$C$3):E214), "")</f>
        <v>2.437891438565067</v>
      </c>
      <c r="G215" s="26">
        <f>IF(A215&gt;$C$3, STDEV(INDEX($E$13:$E$1358, A215-$C$3):E214), "")</f>
        <v>6.7726017441592568E-2</v>
      </c>
      <c r="H215" s="26">
        <f t="shared" si="30"/>
        <v>0.74641832266151442</v>
      </c>
      <c r="I215" s="26" t="str">
        <f t="shared" si="31"/>
        <v/>
      </c>
      <c r="J215" s="26">
        <f t="shared" si="27"/>
        <v>2856.3</v>
      </c>
      <c r="K215" s="26">
        <f t="shared" si="28"/>
        <v>227.29</v>
      </c>
      <c r="L215" s="26">
        <f t="shared" si="32"/>
        <v>-12.600000000000046</v>
      </c>
      <c r="M215" s="28" t="str">
        <f t="shared" si="34"/>
        <v>Sell</v>
      </c>
      <c r="N215" s="26">
        <f t="shared" si="33"/>
        <v>0</v>
      </c>
      <c r="O215" s="26">
        <f t="shared" si="35"/>
        <v>90</v>
      </c>
    </row>
    <row r="216" spans="1:15" x14ac:dyDescent="0.25">
      <c r="A216" s="26">
        <v>204</v>
      </c>
      <c r="B216" s="27">
        <v>42939</v>
      </c>
      <c r="C216" s="26">
        <f>VLOOKUP(B217, 'BTC e ETH'!$A$2:$B$6967, 2, TRUE)</f>
        <v>2769.7</v>
      </c>
      <c r="D216" s="26">
        <f>VLOOKUP(B217, 'BTC e ETH'!$C$2:$D$6967, 2, TRUE)</f>
        <v>226.59</v>
      </c>
      <c r="E216" s="26">
        <f t="shared" si="29"/>
        <v>2.5033520730736001</v>
      </c>
      <c r="F216" s="26">
        <f>IF(A216&gt;$C$3, AVERAGE(INDEX($E$13:$E$1358, A216-$C$3):E215), "")</f>
        <v>2.4478870034207838</v>
      </c>
      <c r="G216" s="26">
        <f>IF(A216&gt;$C$3, STDEV(INDEX($E$13:$E$1358, A216-$C$3):E215), "")</f>
        <v>6.2903286342684023E-2</v>
      </c>
      <c r="H216" s="26">
        <f t="shared" si="30"/>
        <v>0.88175154078046281</v>
      </c>
      <c r="I216" s="26" t="str">
        <f t="shared" si="31"/>
        <v/>
      </c>
      <c r="J216" s="26">
        <f t="shared" si="27"/>
        <v>2856.3</v>
      </c>
      <c r="K216" s="26">
        <f t="shared" si="28"/>
        <v>227.29</v>
      </c>
      <c r="L216" s="26">
        <f t="shared" si="32"/>
        <v>-7.2600000000000602</v>
      </c>
      <c r="M216" s="28" t="str">
        <f t="shared" si="34"/>
        <v>Sell</v>
      </c>
      <c r="N216" s="26">
        <f t="shared" si="33"/>
        <v>0</v>
      </c>
      <c r="O216" s="26">
        <f t="shared" si="35"/>
        <v>90</v>
      </c>
    </row>
    <row r="217" spans="1:15" x14ac:dyDescent="0.25">
      <c r="A217" s="26">
        <v>205</v>
      </c>
      <c r="B217" s="27">
        <v>42940</v>
      </c>
      <c r="C217" s="26">
        <f>VLOOKUP(B218, 'BTC e ETH'!$A$2:$B$6967, 2, TRUE)</f>
        <v>2560.9</v>
      </c>
      <c r="D217" s="26">
        <f>VLOOKUP(B218, 'BTC e ETH'!$C$2:$D$6967, 2, TRUE)</f>
        <v>202.7</v>
      </c>
      <c r="E217" s="26">
        <f t="shared" si="29"/>
        <v>2.5363869847320384</v>
      </c>
      <c r="F217" s="26">
        <f>IF(A217&gt;$C$3, AVERAGE(INDEX($E$13:$E$1358, A217-$C$3):E216), "")</f>
        <v>2.4577271939077856</v>
      </c>
      <c r="G217" s="26">
        <f>IF(A217&gt;$C$3, STDEV(INDEX($E$13:$E$1358, A217-$C$3):E216), "")</f>
        <v>5.887643832867067E-2</v>
      </c>
      <c r="H217" s="26">
        <f t="shared" si="30"/>
        <v>1.3360147634125543</v>
      </c>
      <c r="I217" s="26" t="str">
        <f t="shared" si="31"/>
        <v/>
      </c>
      <c r="J217" s="26">
        <f t="shared" si="27"/>
        <v>2856.3</v>
      </c>
      <c r="K217" s="26">
        <f t="shared" si="28"/>
        <v>227.29</v>
      </c>
      <c r="L217" s="26">
        <f t="shared" si="32"/>
        <v>19.639999999999997</v>
      </c>
      <c r="M217" s="28" t="str">
        <f t="shared" si="34"/>
        <v>Sell</v>
      </c>
      <c r="N217" s="26">
        <f t="shared" si="33"/>
        <v>0</v>
      </c>
      <c r="O217" s="26">
        <f t="shared" si="35"/>
        <v>90</v>
      </c>
    </row>
    <row r="218" spans="1:15" x14ac:dyDescent="0.25">
      <c r="A218" s="26">
        <v>206</v>
      </c>
      <c r="B218" s="27">
        <v>42941</v>
      </c>
      <c r="C218" s="26">
        <f>VLOOKUP(B219, 'BTC e ETH'!$A$2:$B$6967, 2, TRUE)</f>
        <v>2525.6999999999998</v>
      </c>
      <c r="D218" s="26">
        <f>VLOOKUP(B219, 'BTC e ETH'!$C$2:$D$6967, 2, TRUE)</f>
        <v>203.33</v>
      </c>
      <c r="E218" s="26">
        <f t="shared" si="29"/>
        <v>2.5194432560894775</v>
      </c>
      <c r="F218" s="26">
        <f>IF(A218&gt;$C$3, AVERAGE(INDEX($E$13:$E$1358, A218-$C$3):E217), "")</f>
        <v>2.4641315435539455</v>
      </c>
      <c r="G218" s="26">
        <f>IF(A218&gt;$C$3, STDEV(INDEX($E$13:$E$1358, A218-$C$3):E217), "")</f>
        <v>6.1990360607852256E-2</v>
      </c>
      <c r="H218" s="26">
        <f t="shared" si="30"/>
        <v>0.89226311951032178</v>
      </c>
      <c r="I218" s="26" t="str">
        <f t="shared" si="31"/>
        <v/>
      </c>
      <c r="J218" s="26">
        <f t="shared" si="27"/>
        <v>2856.3</v>
      </c>
      <c r="K218" s="26">
        <f t="shared" si="28"/>
        <v>227.29</v>
      </c>
      <c r="L218" s="26">
        <f t="shared" si="32"/>
        <v>14.859999999999921</v>
      </c>
      <c r="M218" s="28" t="str">
        <f t="shared" si="34"/>
        <v>Sell</v>
      </c>
      <c r="N218" s="26">
        <f t="shared" si="33"/>
        <v>0</v>
      </c>
      <c r="O218" s="26">
        <f t="shared" si="35"/>
        <v>90</v>
      </c>
    </row>
    <row r="219" spans="1:15" x14ac:dyDescent="0.25">
      <c r="A219" s="26">
        <v>207</v>
      </c>
      <c r="B219" s="27">
        <v>42942</v>
      </c>
      <c r="C219" s="26">
        <f>VLOOKUP(B220, 'BTC e ETH'!$A$2:$B$6967, 2, TRUE)</f>
        <v>2664.9</v>
      </c>
      <c r="D219" s="26">
        <f>VLOOKUP(B220, 'BTC e ETH'!$C$2:$D$6967, 2, TRUE)</f>
        <v>202.54</v>
      </c>
      <c r="E219" s="26">
        <f t="shared" si="29"/>
        <v>2.5769844145396261</v>
      </c>
      <c r="F219" s="26">
        <f>IF(A219&gt;$C$3, AVERAGE(INDEX($E$13:$E$1358, A219-$C$3):E218), "")</f>
        <v>2.4658901655389949</v>
      </c>
      <c r="G219" s="26">
        <f>IF(A219&gt;$C$3, STDEV(INDEX($E$13:$E$1358, A219-$C$3):E218), "")</f>
        <v>6.3231535316215837E-2</v>
      </c>
      <c r="H219" s="26">
        <f t="shared" si="30"/>
        <v>1.7569437219111923</v>
      </c>
      <c r="I219" s="26" t="str">
        <f t="shared" si="31"/>
        <v/>
      </c>
      <c r="J219" s="26">
        <f t="shared" si="27"/>
        <v>2856.3</v>
      </c>
      <c r="K219" s="26">
        <f t="shared" si="28"/>
        <v>227.29</v>
      </c>
      <c r="L219" s="26">
        <f t="shared" si="32"/>
        <v>30.359999999999989</v>
      </c>
      <c r="M219" s="28" t="str">
        <f t="shared" si="34"/>
        <v>Sell</v>
      </c>
      <c r="N219" s="26">
        <f t="shared" si="33"/>
        <v>0</v>
      </c>
      <c r="O219" s="26">
        <f t="shared" si="35"/>
        <v>90</v>
      </c>
    </row>
    <row r="220" spans="1:15" x14ac:dyDescent="0.25">
      <c r="A220" s="26">
        <v>208</v>
      </c>
      <c r="B220" s="27">
        <v>42943</v>
      </c>
      <c r="C220" s="26">
        <f>VLOOKUP(B221, 'BTC e ETH'!$A$2:$B$6967, 2, TRUE)</f>
        <v>2784.8</v>
      </c>
      <c r="D220" s="26">
        <f>VLOOKUP(B221, 'BTC e ETH'!$C$2:$D$6967, 2, TRUE)</f>
        <v>191.2</v>
      </c>
      <c r="E220" s="26">
        <f t="shared" si="29"/>
        <v>2.6786113358799284</v>
      </c>
      <c r="F220" s="26">
        <f>IF(A220&gt;$C$3, AVERAGE(INDEX($E$13:$E$1358, A220-$C$3):E219), "")</f>
        <v>2.4802750459905791</v>
      </c>
      <c r="G220" s="26">
        <f>IF(A220&gt;$C$3, STDEV(INDEX($E$13:$E$1358, A220-$C$3):E219), "")</f>
        <v>6.2252684964868028E-2</v>
      </c>
      <c r="H220" s="26">
        <f t="shared" si="30"/>
        <v>3.185987720871466</v>
      </c>
      <c r="I220" s="26" t="str">
        <f t="shared" si="31"/>
        <v>Sell</v>
      </c>
      <c r="J220" s="26" t="str">
        <f t="shared" si="27"/>
        <v/>
      </c>
      <c r="K220" s="26" t="str">
        <f t="shared" si="28"/>
        <v/>
      </c>
      <c r="L220" s="26">
        <f t="shared" si="32"/>
        <v>65.03</v>
      </c>
      <c r="M220" s="28" t="str">
        <f t="shared" si="34"/>
        <v>TP</v>
      </c>
      <c r="N220" s="26">
        <f t="shared" si="33"/>
        <v>60</v>
      </c>
      <c r="O220" s="26">
        <f t="shared" si="35"/>
        <v>150</v>
      </c>
    </row>
    <row r="221" spans="1:15" x14ac:dyDescent="0.25">
      <c r="A221" s="26">
        <v>209</v>
      </c>
      <c r="B221" s="27">
        <v>42944</v>
      </c>
      <c r="C221" s="26">
        <f>VLOOKUP(B222, 'BTC e ETH'!$A$2:$B$6967, 2, TRUE)</f>
        <v>2714.1</v>
      </c>
      <c r="D221" s="26">
        <f>VLOOKUP(B222, 'BTC e ETH'!$C$2:$D$6967, 2, TRUE)</f>
        <v>206.76</v>
      </c>
      <c r="E221" s="26">
        <f t="shared" si="29"/>
        <v>2.5746569853719672</v>
      </c>
      <c r="F221" s="26">
        <f>IF(A221&gt;$C$3, AVERAGE(INDEX($E$13:$E$1358, A221-$C$3):E220), "")</f>
        <v>2.4968368489995116</v>
      </c>
      <c r="G221" s="26">
        <f>IF(A221&gt;$C$3, STDEV(INDEX($E$13:$E$1358, A221-$C$3):E220), "")</f>
        <v>7.8816856127346555E-2</v>
      </c>
      <c r="H221" s="26">
        <f t="shared" si="30"/>
        <v>0.98735397725988239</v>
      </c>
      <c r="I221" s="26" t="str">
        <f t="shared" si="31"/>
        <v/>
      </c>
      <c r="J221" s="26" t="str">
        <f t="shared" si="27"/>
        <v/>
      </c>
      <c r="K221" s="26" t="str">
        <f t="shared" si="28"/>
        <v/>
      </c>
      <c r="L221" s="26" t="str">
        <f t="shared" si="32"/>
        <v/>
      </c>
      <c r="M221" s="28" t="str">
        <f t="shared" si="34"/>
        <v/>
      </c>
      <c r="N221" s="26">
        <f t="shared" si="33"/>
        <v>0</v>
      </c>
      <c r="O221" s="26">
        <f t="shared" si="35"/>
        <v>150</v>
      </c>
    </row>
    <row r="222" spans="1:15" x14ac:dyDescent="0.25">
      <c r="A222" s="26">
        <v>210</v>
      </c>
      <c r="B222" s="27">
        <v>42945</v>
      </c>
      <c r="C222" s="26">
        <f>VLOOKUP(B223, 'BTC e ETH'!$A$2:$B$6967, 2, TRUE)</f>
        <v>2749</v>
      </c>
      <c r="D222" s="26">
        <f>VLOOKUP(B223, 'BTC e ETH'!$C$2:$D$6967, 2, TRUE)</f>
        <v>195.31</v>
      </c>
      <c r="E222" s="26">
        <f t="shared" si="29"/>
        <v>2.6444044483164459</v>
      </c>
      <c r="F222" s="26">
        <f>IF(A222&gt;$C$3, AVERAGE(INDEX($E$13:$E$1358, A222-$C$3):E221), "")</f>
        <v>2.5072862080978155</v>
      </c>
      <c r="G222" s="26">
        <f>IF(A222&gt;$C$3, STDEV(INDEX($E$13:$E$1358, A222-$C$3):E221), "")</f>
        <v>7.7992255340127381E-2</v>
      </c>
      <c r="H222" s="26">
        <f t="shared" si="30"/>
        <v>1.7581007193682527</v>
      </c>
      <c r="I222" s="26" t="str">
        <f t="shared" si="31"/>
        <v/>
      </c>
      <c r="J222" s="26" t="str">
        <f t="shared" si="27"/>
        <v/>
      </c>
      <c r="K222" s="26" t="str">
        <f t="shared" si="28"/>
        <v/>
      </c>
      <c r="L222" s="26" t="str">
        <f t="shared" si="32"/>
        <v/>
      </c>
      <c r="M222" s="28" t="str">
        <f t="shared" si="34"/>
        <v/>
      </c>
      <c r="N222" s="26">
        <f t="shared" si="33"/>
        <v>0</v>
      </c>
      <c r="O222" s="26">
        <f t="shared" si="35"/>
        <v>150</v>
      </c>
    </row>
    <row r="223" spans="1:15" x14ac:dyDescent="0.25">
      <c r="A223" s="26">
        <v>211</v>
      </c>
      <c r="B223" s="27">
        <v>42946</v>
      </c>
      <c r="C223" s="26">
        <f>VLOOKUP(B224, 'BTC e ETH'!$A$2:$B$6967, 2, TRUE)</f>
        <v>2856</v>
      </c>
      <c r="D223" s="26">
        <f>VLOOKUP(B224, 'BTC e ETH'!$C$2:$D$6967, 2, TRUE)</f>
        <v>200.81</v>
      </c>
      <c r="E223" s="26">
        <f t="shared" si="29"/>
        <v>2.6548181360851069</v>
      </c>
      <c r="F223" s="26">
        <f>IF(A223&gt;$C$3, AVERAGE(INDEX($E$13:$E$1358, A223-$C$3):E222), "")</f>
        <v>2.5200155445227641</v>
      </c>
      <c r="G223" s="26">
        <f>IF(A223&gt;$C$3, STDEV(INDEX($E$13:$E$1358, A223-$C$3):E222), "")</f>
        <v>8.393584769592273E-2</v>
      </c>
      <c r="H223" s="26">
        <f t="shared" si="30"/>
        <v>1.6060193023926645</v>
      </c>
      <c r="I223" s="26" t="str">
        <f t="shared" si="31"/>
        <v/>
      </c>
      <c r="J223" s="26" t="str">
        <f t="shared" si="27"/>
        <v/>
      </c>
      <c r="K223" s="26" t="str">
        <f t="shared" si="28"/>
        <v/>
      </c>
      <c r="L223" s="26" t="str">
        <f t="shared" si="32"/>
        <v/>
      </c>
      <c r="M223" s="28" t="str">
        <f t="shared" si="34"/>
        <v/>
      </c>
      <c r="N223" s="26">
        <f t="shared" si="33"/>
        <v>0</v>
      </c>
      <c r="O223" s="26">
        <f t="shared" si="35"/>
        <v>150</v>
      </c>
    </row>
    <row r="224" spans="1:15" x14ac:dyDescent="0.25">
      <c r="A224" s="26">
        <v>212</v>
      </c>
      <c r="B224" s="27">
        <v>42947</v>
      </c>
      <c r="C224" s="26">
        <f>VLOOKUP(B225, 'BTC e ETH'!$A$2:$B$6967, 2, TRUE)</f>
        <v>2731.2</v>
      </c>
      <c r="D224" s="26">
        <f>VLOOKUP(B225, 'BTC e ETH'!$C$2:$D$6967, 2, TRUE)</f>
        <v>225.97</v>
      </c>
      <c r="E224" s="26">
        <f t="shared" si="29"/>
        <v>2.4920941049419021</v>
      </c>
      <c r="F224" s="26">
        <f>IF(A224&gt;$C$3, AVERAGE(INDEX($E$13:$E$1358, A224-$C$3):E223), "")</f>
        <v>2.5300808228392859</v>
      </c>
      <c r="G224" s="26">
        <f>IF(A224&gt;$C$3, STDEV(INDEX($E$13:$E$1358, A224-$C$3):E223), "")</f>
        <v>9.0641988390982989E-2</v>
      </c>
      <c r="H224" s="26">
        <f t="shared" si="30"/>
        <v>-0.41908522277257032</v>
      </c>
      <c r="I224" s="26" t="str">
        <f t="shared" si="31"/>
        <v/>
      </c>
      <c r="J224" s="26" t="str">
        <f t="shared" si="27"/>
        <v/>
      </c>
      <c r="K224" s="26" t="str">
        <f t="shared" si="28"/>
        <v/>
      </c>
      <c r="L224" s="26" t="str">
        <f t="shared" si="32"/>
        <v/>
      </c>
      <c r="M224" s="28" t="str">
        <f t="shared" si="34"/>
        <v/>
      </c>
      <c r="N224" s="26">
        <f t="shared" si="33"/>
        <v>0</v>
      </c>
      <c r="O224" s="26">
        <f t="shared" si="35"/>
        <v>150</v>
      </c>
    </row>
    <row r="225" spans="1:15" x14ac:dyDescent="0.25">
      <c r="A225" s="26">
        <v>213</v>
      </c>
      <c r="B225" s="27">
        <v>42948</v>
      </c>
      <c r="C225" s="26">
        <f>VLOOKUP(B226, 'BTC e ETH'!$A$2:$B$6967, 2, TRUE)</f>
        <v>2702</v>
      </c>
      <c r="D225" s="26">
        <f>VLOOKUP(B226, 'BTC e ETH'!$C$2:$D$6967, 2, TRUE)</f>
        <v>218</v>
      </c>
      <c r="E225" s="26">
        <f t="shared" si="29"/>
        <v>2.5172524557310552</v>
      </c>
      <c r="F225" s="26">
        <f>IF(A225&gt;$C$3, AVERAGE(INDEX($E$13:$E$1358, A225-$C$3):E224), "")</f>
        <v>2.5324240231767021</v>
      </c>
      <c r="G225" s="26">
        <f>IF(A225&gt;$C$3, STDEV(INDEX($E$13:$E$1358, A225-$C$3):E224), "")</f>
        <v>8.9056773645345436E-2</v>
      </c>
      <c r="H225" s="26">
        <f t="shared" si="30"/>
        <v>-0.17035837729834383</v>
      </c>
      <c r="I225" s="26" t="str">
        <f t="shared" si="31"/>
        <v/>
      </c>
      <c r="J225" s="26" t="str">
        <f t="shared" si="27"/>
        <v/>
      </c>
      <c r="K225" s="26" t="str">
        <f t="shared" si="28"/>
        <v/>
      </c>
      <c r="L225" s="26" t="str">
        <f t="shared" si="32"/>
        <v/>
      </c>
      <c r="M225" s="28" t="str">
        <f t="shared" si="34"/>
        <v/>
      </c>
      <c r="N225" s="26">
        <f t="shared" si="33"/>
        <v>0</v>
      </c>
      <c r="O225" s="26">
        <f t="shared" si="35"/>
        <v>150</v>
      </c>
    </row>
    <row r="226" spans="1:15" x14ac:dyDescent="0.25">
      <c r="A226" s="26">
        <v>214</v>
      </c>
      <c r="B226" s="27">
        <v>42949</v>
      </c>
      <c r="C226" s="26">
        <f>VLOOKUP(B227, 'BTC e ETH'!$A$2:$B$6967, 2, TRUE)</f>
        <v>2790.3</v>
      </c>
      <c r="D226" s="26">
        <f>VLOOKUP(B227, 'BTC e ETH'!$C$2:$D$6967, 2, TRUE)</f>
        <v>224.79</v>
      </c>
      <c r="E226" s="26">
        <f t="shared" si="29"/>
        <v>2.5187377628722021</v>
      </c>
      <c r="F226" s="26">
        <f>IF(A226&gt;$C$3, AVERAGE(INDEX($E$13:$E$1358, A226-$C$3):E225), "")</f>
        <v>2.5456697056708064</v>
      </c>
      <c r="G226" s="26">
        <f>IF(A226&gt;$C$3, STDEV(INDEX($E$13:$E$1358, A226-$C$3):E225), "")</f>
        <v>6.7028377228103675E-2</v>
      </c>
      <c r="H226" s="26">
        <f t="shared" si="30"/>
        <v>-0.40179911721497419</v>
      </c>
      <c r="I226" s="26" t="str">
        <f t="shared" si="31"/>
        <v/>
      </c>
      <c r="J226" s="26" t="str">
        <f t="shared" si="27"/>
        <v/>
      </c>
      <c r="K226" s="26" t="str">
        <f t="shared" si="28"/>
        <v/>
      </c>
      <c r="L226" s="26" t="str">
        <f t="shared" si="32"/>
        <v/>
      </c>
      <c r="M226" s="28" t="str">
        <f t="shared" si="34"/>
        <v/>
      </c>
      <c r="N226" s="26">
        <f t="shared" si="33"/>
        <v>0</v>
      </c>
      <c r="O226" s="26">
        <f t="shared" si="35"/>
        <v>150</v>
      </c>
    </row>
    <row r="227" spans="1:15" x14ac:dyDescent="0.25">
      <c r="A227" s="26">
        <v>215</v>
      </c>
      <c r="B227" s="27">
        <v>42950</v>
      </c>
      <c r="C227" s="26">
        <f>VLOOKUP(B228, 'BTC e ETH'!$A$2:$B$6967, 2, TRUE)</f>
        <v>2860</v>
      </c>
      <c r="D227" s="26">
        <f>VLOOKUP(B228, 'BTC e ETH'!$C$2:$D$6967, 2, TRUE)</f>
        <v>220.73</v>
      </c>
      <c r="E227" s="26">
        <f t="shared" si="29"/>
        <v>2.5616366686607779</v>
      </c>
      <c r="F227" s="26">
        <f>IF(A227&gt;$C$3, AVERAGE(INDEX($E$13:$E$1358, A227-$C$3):E226), "")</f>
        <v>2.5503214228984961</v>
      </c>
      <c r="G227" s="26">
        <f>IF(A227&gt;$C$3, STDEV(INDEX($E$13:$E$1358, A227-$C$3):E226), "")</f>
        <v>6.2075771628013747E-2</v>
      </c>
      <c r="H227" s="26">
        <f t="shared" si="30"/>
        <v>0.18228119386236422</v>
      </c>
      <c r="I227" s="26" t="str">
        <f t="shared" si="31"/>
        <v/>
      </c>
      <c r="J227" s="26" t="str">
        <f t="shared" si="27"/>
        <v/>
      </c>
      <c r="K227" s="26" t="str">
        <f t="shared" si="28"/>
        <v/>
      </c>
      <c r="L227" s="26" t="str">
        <f t="shared" si="32"/>
        <v/>
      </c>
      <c r="M227" s="28" t="str">
        <f t="shared" si="34"/>
        <v/>
      </c>
      <c r="N227" s="26">
        <f t="shared" si="33"/>
        <v>0</v>
      </c>
      <c r="O227" s="26">
        <f t="shared" si="35"/>
        <v>150</v>
      </c>
    </row>
    <row r="228" spans="1:15" x14ac:dyDescent="0.25">
      <c r="A228" s="26">
        <v>216</v>
      </c>
      <c r="B228" s="27">
        <v>42951</v>
      </c>
      <c r="C228" s="26">
        <f>VLOOKUP(B229, 'BTC e ETH'!$A$2:$B$6967, 2, TRUE)</f>
        <v>3256.4</v>
      </c>
      <c r="D228" s="26">
        <f>VLOOKUP(B229, 'BTC e ETH'!$C$2:$D$6967, 2, TRUE)</f>
        <v>253.87</v>
      </c>
      <c r="E228" s="26">
        <f t="shared" si="29"/>
        <v>2.5515552447248768</v>
      </c>
      <c r="F228" s="26">
        <f>IF(A228&gt;$C$3, AVERAGE(INDEX($E$13:$E$1358, A228-$C$3):E227), "")</f>
        <v>2.5523601591565686</v>
      </c>
      <c r="G228" s="26">
        <f>IF(A228&gt;$C$3, STDEV(INDEX($E$13:$E$1358, A228-$C$3):E227), "")</f>
        <v>6.1899767511638296E-2</v>
      </c>
      <c r="H228" s="26">
        <f t="shared" si="30"/>
        <v>-1.3003513002538969E-2</v>
      </c>
      <c r="I228" s="26" t="str">
        <f t="shared" si="31"/>
        <v/>
      </c>
      <c r="J228" s="26" t="str">
        <f t="shared" si="27"/>
        <v/>
      </c>
      <c r="K228" s="26" t="str">
        <f t="shared" si="28"/>
        <v/>
      </c>
      <c r="L228" s="26" t="str">
        <f t="shared" si="32"/>
        <v/>
      </c>
      <c r="M228" s="28" t="str">
        <f t="shared" si="34"/>
        <v/>
      </c>
      <c r="N228" s="26">
        <f t="shared" si="33"/>
        <v>0</v>
      </c>
      <c r="O228" s="26">
        <f t="shared" si="35"/>
        <v>150</v>
      </c>
    </row>
    <row r="229" spans="1:15" x14ac:dyDescent="0.25">
      <c r="A229" s="26">
        <v>217</v>
      </c>
      <c r="B229" s="27">
        <v>42952</v>
      </c>
      <c r="C229" s="26">
        <f>VLOOKUP(B230, 'BTC e ETH'!$A$2:$B$6967, 2, TRUE)</f>
        <v>3227.9</v>
      </c>
      <c r="D229" s="26">
        <f>VLOOKUP(B230, 'BTC e ETH'!$C$2:$D$6967, 2, TRUE)</f>
        <v>264.29000000000002</v>
      </c>
      <c r="E229" s="26">
        <f t="shared" si="29"/>
        <v>2.5025400648738656</v>
      </c>
      <c r="F229" s="26">
        <f>IF(A229&gt;$C$3, AVERAGE(INDEX($E$13:$E$1358, A229-$C$3):E228), "")</f>
        <v>2.5550107425152038</v>
      </c>
      <c r="G229" s="26">
        <f>IF(A229&gt;$C$3, STDEV(INDEX($E$13:$E$1358, A229-$C$3):E228), "")</f>
        <v>6.0881612374308079E-2</v>
      </c>
      <c r="H229" s="26">
        <f t="shared" si="30"/>
        <v>-0.8618477007268075</v>
      </c>
      <c r="I229" s="26" t="str">
        <f t="shared" si="31"/>
        <v/>
      </c>
      <c r="J229" s="26" t="str">
        <f t="shared" si="27"/>
        <v/>
      </c>
      <c r="K229" s="26" t="str">
        <f t="shared" si="28"/>
        <v/>
      </c>
      <c r="L229" s="26" t="str">
        <f t="shared" si="32"/>
        <v/>
      </c>
      <c r="M229" s="28" t="str">
        <f t="shared" si="34"/>
        <v/>
      </c>
      <c r="N229" s="26">
        <f t="shared" si="33"/>
        <v>0</v>
      </c>
      <c r="O229" s="26">
        <f t="shared" si="35"/>
        <v>150</v>
      </c>
    </row>
    <row r="230" spans="1:15" x14ac:dyDescent="0.25">
      <c r="A230" s="26">
        <v>218</v>
      </c>
      <c r="B230" s="27">
        <v>42953</v>
      </c>
      <c r="C230" s="26">
        <f>VLOOKUP(B231, 'BTC e ETH'!$A$2:$B$6967, 2, TRUE)</f>
        <v>3396.7</v>
      </c>
      <c r="D230" s="26">
        <f>VLOOKUP(B231, 'BTC e ETH'!$C$2:$D$6967, 2, TRUE)</f>
        <v>269.51</v>
      </c>
      <c r="E230" s="26">
        <f t="shared" si="29"/>
        <v>2.5339541556311551</v>
      </c>
      <c r="F230" s="26">
        <f>IF(A230&gt;$C$3, AVERAGE(INDEX($E$13:$E$1358, A230-$C$3):E229), "")</f>
        <v>2.5547278209864817</v>
      </c>
      <c r="G230" s="26">
        <f>IF(A230&gt;$C$3, STDEV(INDEX($E$13:$E$1358, A230-$C$3):E229), "")</f>
        <v>6.1131083969578101E-2</v>
      </c>
      <c r="H230" s="26">
        <f t="shared" si="30"/>
        <v>-0.33982164238514995</v>
      </c>
      <c r="I230" s="26" t="str">
        <f t="shared" si="31"/>
        <v/>
      </c>
      <c r="J230" s="26" t="str">
        <f t="shared" si="27"/>
        <v/>
      </c>
      <c r="K230" s="26" t="str">
        <f t="shared" si="28"/>
        <v/>
      </c>
      <c r="L230" s="26" t="str">
        <f t="shared" si="32"/>
        <v/>
      </c>
      <c r="M230" s="28" t="str">
        <f t="shared" si="34"/>
        <v/>
      </c>
      <c r="N230" s="26">
        <f t="shared" si="33"/>
        <v>0</v>
      </c>
      <c r="O230" s="26">
        <f t="shared" si="35"/>
        <v>150</v>
      </c>
    </row>
    <row r="231" spans="1:15" x14ac:dyDescent="0.25">
      <c r="A231" s="26">
        <v>219</v>
      </c>
      <c r="B231" s="27">
        <v>42954</v>
      </c>
      <c r="C231" s="26">
        <f>VLOOKUP(B232, 'BTC e ETH'!$A$2:$B$6967, 2, TRUE)</f>
        <v>3415</v>
      </c>
      <c r="D231" s="26">
        <f>VLOOKUP(B232, 'BTC e ETH'!$C$2:$D$6967, 2, TRUE)</f>
        <v>295.83</v>
      </c>
      <c r="E231" s="26">
        <f t="shared" si="29"/>
        <v>2.4461478069925429</v>
      </c>
      <c r="F231" s="26">
        <f>IF(A231&gt;$C$3, AVERAGE(INDEX($E$13:$E$1358, A231-$C$3):E230), "")</f>
        <v>2.5577618727682681</v>
      </c>
      <c r="G231" s="26">
        <f>IF(A231&gt;$C$3, STDEV(INDEX($E$13:$E$1358, A231-$C$3):E230), "")</f>
        <v>5.8686800559700991E-2</v>
      </c>
      <c r="H231" s="26">
        <f t="shared" si="30"/>
        <v>-1.9018597829708279</v>
      </c>
      <c r="I231" s="26" t="str">
        <f t="shared" si="31"/>
        <v>Buy</v>
      </c>
      <c r="J231" s="26">
        <f t="shared" si="27"/>
        <v>295.83</v>
      </c>
      <c r="K231" s="26">
        <f t="shared" si="28"/>
        <v>3415</v>
      </c>
      <c r="L231" s="26" t="str">
        <f t="shared" si="32"/>
        <v/>
      </c>
      <c r="M231" s="28" t="str">
        <f t="shared" si="34"/>
        <v>Buy</v>
      </c>
      <c r="N231" s="26">
        <f t="shared" si="33"/>
        <v>0</v>
      </c>
      <c r="O231" s="26">
        <f t="shared" si="35"/>
        <v>150</v>
      </c>
    </row>
    <row r="232" spans="1:15" x14ac:dyDescent="0.25">
      <c r="A232" s="26">
        <v>220</v>
      </c>
      <c r="B232" s="27">
        <v>42955</v>
      </c>
      <c r="C232" s="26">
        <f>VLOOKUP(B233, 'BTC e ETH'!$A$2:$B$6967, 2, TRUE)</f>
        <v>3339.9</v>
      </c>
      <c r="D232" s="26">
        <f>VLOOKUP(B233, 'BTC e ETH'!$C$2:$D$6967, 2, TRUE)</f>
        <v>293.99</v>
      </c>
      <c r="E232" s="26">
        <f t="shared" si="29"/>
        <v>2.4301503922480077</v>
      </c>
      <c r="F232" s="26">
        <f>IF(A232&gt;$C$3, AVERAGE(INDEX($E$13:$E$1358, A232-$C$3):E231), "")</f>
        <v>2.5539482550295314</v>
      </c>
      <c r="G232" s="26">
        <f>IF(A232&gt;$C$3, STDEV(INDEX($E$13:$E$1358, A232-$C$3):E231), "")</f>
        <v>6.4085370523228949E-2</v>
      </c>
      <c r="H232" s="26">
        <f t="shared" si="30"/>
        <v>-1.931764797031966</v>
      </c>
      <c r="I232" s="26" t="str">
        <f t="shared" si="31"/>
        <v>Buy</v>
      </c>
      <c r="J232" s="26">
        <f t="shared" si="27"/>
        <v>295.83</v>
      </c>
      <c r="K232" s="26">
        <f t="shared" si="28"/>
        <v>3415</v>
      </c>
      <c r="L232" s="26">
        <f t="shared" si="32"/>
        <v>3.8300000000000409</v>
      </c>
      <c r="M232" s="28" t="str">
        <f t="shared" si="34"/>
        <v>Buy</v>
      </c>
      <c r="N232" s="26">
        <f t="shared" si="33"/>
        <v>0</v>
      </c>
      <c r="O232" s="26">
        <f t="shared" si="35"/>
        <v>150</v>
      </c>
    </row>
    <row r="233" spans="1:15" x14ac:dyDescent="0.25">
      <c r="A233" s="26">
        <v>221</v>
      </c>
      <c r="B233" s="27">
        <v>42956</v>
      </c>
      <c r="C233" s="26">
        <f>VLOOKUP(B234, 'BTC e ETH'!$A$2:$B$6967, 2, TRUE)</f>
        <v>3407.9</v>
      </c>
      <c r="D233" s="26">
        <f>VLOOKUP(B234, 'BTC e ETH'!$C$2:$D$6967, 2, TRUE)</f>
        <v>295.97000000000003</v>
      </c>
      <c r="E233" s="26">
        <f t="shared" si="29"/>
        <v>2.4435934469593819</v>
      </c>
      <c r="F233" s="26">
        <f>IF(A233&gt;$C$3, AVERAGE(INDEX($E$13:$E$1358, A233-$C$3):E232), "")</f>
        <v>2.5468658155305959</v>
      </c>
      <c r="G233" s="26">
        <f>IF(A233&gt;$C$3, STDEV(INDEX($E$13:$E$1358, A233-$C$3):E232), "")</f>
        <v>7.1595183590679637E-2</v>
      </c>
      <c r="H233" s="26">
        <f t="shared" si="30"/>
        <v>-1.4424485474000261</v>
      </c>
      <c r="I233" s="26" t="str">
        <f t="shared" si="31"/>
        <v/>
      </c>
      <c r="J233" s="26">
        <f t="shared" si="27"/>
        <v>295.83</v>
      </c>
      <c r="K233" s="26">
        <f t="shared" si="28"/>
        <v>3415</v>
      </c>
      <c r="L233" s="26">
        <f t="shared" si="32"/>
        <v>0.99000000000007737</v>
      </c>
      <c r="M233" s="28" t="str">
        <f t="shared" si="34"/>
        <v>Buy</v>
      </c>
      <c r="N233" s="26">
        <f t="shared" si="33"/>
        <v>0</v>
      </c>
      <c r="O233" s="26">
        <f t="shared" si="35"/>
        <v>150</v>
      </c>
    </row>
    <row r="234" spans="1:15" x14ac:dyDescent="0.25">
      <c r="A234" s="26">
        <v>222</v>
      </c>
      <c r="B234" s="27">
        <v>42957</v>
      </c>
      <c r="C234" s="26">
        <f>VLOOKUP(B235, 'BTC e ETH'!$A$2:$B$6967, 2, TRUE)</f>
        <v>3644.1</v>
      </c>
      <c r="D234" s="26">
        <f>VLOOKUP(B235, 'BTC e ETH'!$C$2:$D$6967, 2, TRUE)</f>
        <v>308.81</v>
      </c>
      <c r="E234" s="26">
        <f t="shared" si="29"/>
        <v>2.4681384993283562</v>
      </c>
      <c r="F234" s="26">
        <f>IF(A234&gt;$C$3, AVERAGE(INDEX($E$13:$E$1358, A234-$C$3):E233), "")</f>
        <v>2.5418091615885898</v>
      </c>
      <c r="G234" s="26">
        <f>IF(A234&gt;$C$3, STDEV(INDEX($E$13:$E$1358, A234-$C$3):E233), "")</f>
        <v>7.6200779661849627E-2</v>
      </c>
      <c r="H234" s="26">
        <f t="shared" si="30"/>
        <v>-0.96679669928780687</v>
      </c>
      <c r="I234" s="26" t="str">
        <f t="shared" si="31"/>
        <v/>
      </c>
      <c r="J234" s="26">
        <f t="shared" si="27"/>
        <v>295.83</v>
      </c>
      <c r="K234" s="26">
        <f t="shared" si="28"/>
        <v>3415</v>
      </c>
      <c r="L234" s="26">
        <f t="shared" si="32"/>
        <v>3.0500000000000433</v>
      </c>
      <c r="M234" s="28" t="str">
        <f t="shared" si="34"/>
        <v>Buy</v>
      </c>
      <c r="N234" s="26">
        <f t="shared" si="33"/>
        <v>0</v>
      </c>
      <c r="O234" s="26">
        <f t="shared" si="35"/>
        <v>150</v>
      </c>
    </row>
    <row r="235" spans="1:15" x14ac:dyDescent="0.25">
      <c r="A235" s="26">
        <v>223</v>
      </c>
      <c r="B235" s="27">
        <v>42958</v>
      </c>
      <c r="C235" s="26">
        <f>VLOOKUP(B236, 'BTC e ETH'!$A$2:$B$6967, 2, TRUE)</f>
        <v>3865.5</v>
      </c>
      <c r="D235" s="26">
        <f>VLOOKUP(B236, 'BTC e ETH'!$C$2:$D$6967, 2, TRUE)</f>
        <v>307.22000000000003</v>
      </c>
      <c r="E235" s="26">
        <f t="shared" si="29"/>
        <v>2.5322822154395297</v>
      </c>
      <c r="F235" s="26">
        <f>IF(A235&gt;$C$3, AVERAGE(INDEX($E$13:$E$1358, A235-$C$3):E234), "")</f>
        <v>2.5345527672411716</v>
      </c>
      <c r="G235" s="26">
        <f>IF(A235&gt;$C$3, STDEV(INDEX($E$13:$E$1358, A235-$C$3):E234), "")</f>
        <v>7.777810133819614E-2</v>
      </c>
      <c r="H235" s="26">
        <f t="shared" si="30"/>
        <v>-2.9192687434848465E-2</v>
      </c>
      <c r="I235" s="26" t="str">
        <f t="shared" si="31"/>
        <v/>
      </c>
      <c r="J235" s="26">
        <f t="shared" si="27"/>
        <v>295.83</v>
      </c>
      <c r="K235" s="26">
        <f t="shared" si="28"/>
        <v>3415</v>
      </c>
      <c r="L235" s="26">
        <f t="shared" si="32"/>
        <v>-22.269999999999918</v>
      </c>
      <c r="M235" s="28" t="str">
        <f t="shared" si="34"/>
        <v>Buy</v>
      </c>
      <c r="N235" s="26">
        <f t="shared" si="33"/>
        <v>0</v>
      </c>
      <c r="O235" s="26">
        <f t="shared" si="35"/>
        <v>150</v>
      </c>
    </row>
    <row r="236" spans="1:15" x14ac:dyDescent="0.25">
      <c r="A236" s="26">
        <v>224</v>
      </c>
      <c r="B236" s="27">
        <v>42959</v>
      </c>
      <c r="C236" s="26">
        <f>VLOOKUP(B237, 'BTC e ETH'!$A$2:$B$6967, 2, TRUE)</f>
        <v>4053.3</v>
      </c>
      <c r="D236" s="26">
        <f>VLOOKUP(B237, 'BTC e ETH'!$C$2:$D$6967, 2, TRUE)</f>
        <v>296.64</v>
      </c>
      <c r="E236" s="26">
        <f t="shared" si="29"/>
        <v>2.6147673607565327</v>
      </c>
      <c r="F236" s="26">
        <f>IF(A236&gt;$C$3, AVERAGE(INDEX($E$13:$E$1358, A236-$C$3):E235), "")</f>
        <v>2.5247974925451451</v>
      </c>
      <c r="G236" s="26">
        <f>IF(A236&gt;$C$3, STDEV(INDEX($E$13:$E$1358, A236-$C$3):E235), "")</f>
        <v>6.6824325185069283E-2</v>
      </c>
      <c r="H236" s="26">
        <f t="shared" si="30"/>
        <v>1.3463640367817709</v>
      </c>
      <c r="I236" s="26" t="str">
        <f t="shared" si="31"/>
        <v/>
      </c>
      <c r="J236" s="26" t="str">
        <f t="shared" si="27"/>
        <v/>
      </c>
      <c r="K236" s="26" t="str">
        <f t="shared" si="28"/>
        <v/>
      </c>
      <c r="L236" s="26">
        <f t="shared" si="32"/>
        <v>-62.210000000000015</v>
      </c>
      <c r="M236" s="28" t="str">
        <f t="shared" si="34"/>
        <v>SL</v>
      </c>
      <c r="N236" s="26">
        <f t="shared" si="33"/>
        <v>-30</v>
      </c>
      <c r="O236" s="26">
        <f t="shared" si="35"/>
        <v>120</v>
      </c>
    </row>
    <row r="237" spans="1:15" x14ac:dyDescent="0.25">
      <c r="A237" s="26">
        <v>225</v>
      </c>
      <c r="B237" s="27">
        <v>42960</v>
      </c>
      <c r="C237" s="26">
        <f>VLOOKUP(B238, 'BTC e ETH'!$A$2:$B$6967, 2, TRUE)</f>
        <v>4319.5</v>
      </c>
      <c r="D237" s="26">
        <f>VLOOKUP(B238, 'BTC e ETH'!$C$2:$D$6967, 2, TRUE)</f>
        <v>298.22000000000003</v>
      </c>
      <c r="E237" s="26">
        <f t="shared" si="29"/>
        <v>2.6730634646361775</v>
      </c>
      <c r="F237" s="26">
        <f>IF(A237&gt;$C$3, AVERAGE(INDEX($E$13:$E$1358, A237-$C$3):E236), "")</f>
        <v>2.5274715175707825</v>
      </c>
      <c r="G237" s="26">
        <f>IF(A237&gt;$C$3, STDEV(INDEX($E$13:$E$1358, A237-$C$3):E236), "")</f>
        <v>6.9702540496649493E-2</v>
      </c>
      <c r="H237" s="26">
        <f t="shared" si="30"/>
        <v>2.0887609838610319</v>
      </c>
      <c r="I237" s="26" t="str">
        <f t="shared" si="31"/>
        <v>Sell</v>
      </c>
      <c r="J237" s="26">
        <f t="shared" si="27"/>
        <v>4319.5</v>
      </c>
      <c r="K237" s="26">
        <f t="shared" si="28"/>
        <v>298.22000000000003</v>
      </c>
      <c r="L237" s="26" t="str">
        <f t="shared" si="32"/>
        <v/>
      </c>
      <c r="M237" s="28" t="str">
        <f t="shared" si="34"/>
        <v>Sell</v>
      </c>
      <c r="N237" s="26">
        <f t="shared" si="33"/>
        <v>0</v>
      </c>
      <c r="O237" s="26">
        <f t="shared" si="35"/>
        <v>120</v>
      </c>
    </row>
    <row r="238" spans="1:15" x14ac:dyDescent="0.25">
      <c r="A238" s="26">
        <v>226</v>
      </c>
      <c r="B238" s="27">
        <v>42961</v>
      </c>
      <c r="C238" s="26">
        <f>VLOOKUP(B239, 'BTC e ETH'!$A$2:$B$6967, 2, TRUE)</f>
        <v>4151.8999999999996</v>
      </c>
      <c r="D238" s="26">
        <f>VLOOKUP(B239, 'BTC e ETH'!$C$2:$D$6967, 2, TRUE)</f>
        <v>286</v>
      </c>
      <c r="E238" s="26">
        <f t="shared" si="29"/>
        <v>2.6753295289574091</v>
      </c>
      <c r="F238" s="26">
        <f>IF(A238&gt;$C$3, AVERAGE(INDEX($E$13:$E$1358, A238-$C$3):E237), "")</f>
        <v>2.5293821186587646</v>
      </c>
      <c r="G238" s="26">
        <f>IF(A238&gt;$C$3, STDEV(INDEX($E$13:$E$1358, A238-$C$3):E237), "")</f>
        <v>7.3429833822782606E-2</v>
      </c>
      <c r="H238" s="26">
        <f t="shared" si="30"/>
        <v>1.9875764753993257</v>
      </c>
      <c r="I238" s="26" t="str">
        <f t="shared" si="31"/>
        <v>Sell</v>
      </c>
      <c r="J238" s="26">
        <f t="shared" si="27"/>
        <v>4319.5</v>
      </c>
      <c r="K238" s="26">
        <f t="shared" si="28"/>
        <v>298.22000000000003</v>
      </c>
      <c r="L238" s="26">
        <f t="shared" si="32"/>
        <v>7.6800000000000175</v>
      </c>
      <c r="M238" s="28" t="str">
        <f t="shared" si="34"/>
        <v>Sell</v>
      </c>
      <c r="N238" s="26">
        <f t="shared" si="33"/>
        <v>0</v>
      </c>
      <c r="O238" s="26">
        <f t="shared" si="35"/>
        <v>120</v>
      </c>
    </row>
    <row r="239" spans="1:15" x14ac:dyDescent="0.25">
      <c r="A239" s="26">
        <v>227</v>
      </c>
      <c r="B239" s="27">
        <v>42962</v>
      </c>
      <c r="C239" s="26">
        <f>VLOOKUP(B240, 'BTC e ETH'!$A$2:$B$6967, 2, TRUE)</f>
        <v>4386.3</v>
      </c>
      <c r="D239" s="26">
        <f>VLOOKUP(B240, 'BTC e ETH'!$C$2:$D$6967, 2, TRUE)</f>
        <v>301.33999999999997</v>
      </c>
      <c r="E239" s="26">
        <f t="shared" si="29"/>
        <v>2.6780021307183599</v>
      </c>
      <c r="F239" s="26">
        <f>IF(A239&gt;$C$3, AVERAGE(INDEX($E$13:$E$1358, A239-$C$3):E238), "")</f>
        <v>2.5307495448502513</v>
      </c>
      <c r="G239" s="26">
        <f>IF(A239&gt;$C$3, STDEV(INDEX($E$13:$E$1358, A239-$C$3):E238), "")</f>
        <v>7.6075888437909869E-2</v>
      </c>
      <c r="H239" s="26">
        <f t="shared" si="30"/>
        <v>1.9356012646278902</v>
      </c>
      <c r="I239" s="26" t="str">
        <f t="shared" si="31"/>
        <v>Sell</v>
      </c>
      <c r="J239" s="26">
        <f t="shared" si="27"/>
        <v>4319.5</v>
      </c>
      <c r="K239" s="26">
        <f t="shared" si="28"/>
        <v>298.22000000000003</v>
      </c>
      <c r="L239" s="26">
        <f t="shared" si="32"/>
        <v>0.44000000000012296</v>
      </c>
      <c r="M239" s="28" t="str">
        <f t="shared" si="34"/>
        <v>Sell</v>
      </c>
      <c r="N239" s="26">
        <f t="shared" si="33"/>
        <v>0</v>
      </c>
      <c r="O239" s="26">
        <f t="shared" si="35"/>
        <v>120</v>
      </c>
    </row>
    <row r="240" spans="1:15" x14ac:dyDescent="0.25">
      <c r="A240" s="26">
        <v>228</v>
      </c>
      <c r="B240" s="27">
        <v>42963</v>
      </c>
      <c r="C240" s="26">
        <f>VLOOKUP(B241, 'BTC e ETH'!$A$2:$B$6967, 2, TRUE)</f>
        <v>4260</v>
      </c>
      <c r="D240" s="26">
        <f>VLOOKUP(B241, 'BTC e ETH'!$C$2:$D$6967, 2, TRUE)</f>
        <v>299</v>
      </c>
      <c r="E240" s="26">
        <f t="shared" si="29"/>
        <v>2.6565808658727299</v>
      </c>
      <c r="F240" s="26">
        <f>IF(A240&gt;$C$3, AVERAGE(INDEX($E$13:$E$1358, A240-$C$3):E239), "")</f>
        <v>2.5431434132353488</v>
      </c>
      <c r="G240" s="26">
        <f>IF(A240&gt;$C$3, STDEV(INDEX($E$13:$E$1358, A240-$C$3):E239), "")</f>
        <v>8.405378067037636E-2</v>
      </c>
      <c r="H240" s="26">
        <f t="shared" si="30"/>
        <v>1.349581800278981</v>
      </c>
      <c r="I240" s="26" t="str">
        <f t="shared" si="31"/>
        <v/>
      </c>
      <c r="J240" s="26">
        <f t="shared" si="27"/>
        <v>4319.5</v>
      </c>
      <c r="K240" s="26">
        <f t="shared" si="28"/>
        <v>298.22000000000003</v>
      </c>
      <c r="L240" s="26">
        <f t="shared" si="32"/>
        <v>-7.5099999999999456</v>
      </c>
      <c r="M240" s="28" t="str">
        <f t="shared" si="34"/>
        <v>Sell</v>
      </c>
      <c r="N240" s="26">
        <f t="shared" si="33"/>
        <v>0</v>
      </c>
      <c r="O240" s="26">
        <f t="shared" si="35"/>
        <v>120</v>
      </c>
    </row>
    <row r="241" spans="1:15" x14ac:dyDescent="0.25">
      <c r="A241" s="26">
        <v>229</v>
      </c>
      <c r="B241" s="27">
        <v>42964</v>
      </c>
      <c r="C241" s="26">
        <f>VLOOKUP(B242, 'BTC e ETH'!$A$2:$B$6967, 2, TRUE)</f>
        <v>4090.2</v>
      </c>
      <c r="D241" s="26">
        <f>VLOOKUP(B242, 'BTC e ETH'!$C$2:$D$6967, 2, TRUE)</f>
        <v>292</v>
      </c>
      <c r="E241" s="26">
        <f t="shared" si="29"/>
        <v>2.6395953453285128</v>
      </c>
      <c r="F241" s="26">
        <f>IF(A241&gt;$C$3, AVERAGE(INDEX($E$13:$E$1358, A241-$C$3):E240), "")</f>
        <v>2.5524319739114607</v>
      </c>
      <c r="G241" s="26">
        <f>IF(A241&gt;$C$3, STDEV(INDEX($E$13:$E$1358, A241-$C$3):E240), "")</f>
        <v>8.8565587568372225E-2</v>
      </c>
      <c r="H241" s="26">
        <f t="shared" si="30"/>
        <v>0.9841674832198497</v>
      </c>
      <c r="I241" s="26" t="str">
        <f t="shared" si="31"/>
        <v/>
      </c>
      <c r="J241" s="26">
        <f t="shared" si="27"/>
        <v>4319.5</v>
      </c>
      <c r="K241" s="26">
        <f t="shared" si="28"/>
        <v>298.22000000000003</v>
      </c>
      <c r="L241" s="26">
        <f t="shared" si="32"/>
        <v>-10.489999999999966</v>
      </c>
      <c r="M241" s="28" t="str">
        <f t="shared" si="34"/>
        <v>Sell</v>
      </c>
      <c r="N241" s="26">
        <f t="shared" si="33"/>
        <v>0</v>
      </c>
      <c r="O241" s="26">
        <f t="shared" si="35"/>
        <v>120</v>
      </c>
    </row>
    <row r="242" spans="1:15" x14ac:dyDescent="0.25">
      <c r="A242" s="26">
        <v>230</v>
      </c>
      <c r="B242" s="27">
        <v>42965</v>
      </c>
      <c r="C242" s="26">
        <f>VLOOKUP(B243, 'BTC e ETH'!$A$2:$B$6967, 2, TRUE)</f>
        <v>4145.1000000000004</v>
      </c>
      <c r="D242" s="26">
        <f>VLOOKUP(B243, 'BTC e ETH'!$C$2:$D$6967, 2, TRUE)</f>
        <v>292.77999999999997</v>
      </c>
      <c r="E242" s="26">
        <f t="shared" si="29"/>
        <v>2.6502607189874681</v>
      </c>
      <c r="F242" s="26">
        <f>IF(A242&gt;$C$3, AVERAGE(INDEX($E$13:$E$1358, A242-$C$3):E241), "")</f>
        <v>2.5604891460752146</v>
      </c>
      <c r="G242" s="26">
        <f>IF(A242&gt;$C$3, STDEV(INDEX($E$13:$E$1358, A242-$C$3):E241), "")</f>
        <v>9.0751808060980058E-2</v>
      </c>
      <c r="H242" s="26">
        <f t="shared" si="30"/>
        <v>0.98919872595741631</v>
      </c>
      <c r="I242" s="26" t="str">
        <f t="shared" si="31"/>
        <v/>
      </c>
      <c r="J242" s="26">
        <f t="shared" si="27"/>
        <v>4319.5</v>
      </c>
      <c r="K242" s="26">
        <f t="shared" si="28"/>
        <v>298.22000000000003</v>
      </c>
      <c r="L242" s="26">
        <f t="shared" si="32"/>
        <v>-6.5599999999998566</v>
      </c>
      <c r="M242" s="28" t="str">
        <f t="shared" si="34"/>
        <v>Sell</v>
      </c>
      <c r="N242" s="26">
        <f t="shared" si="33"/>
        <v>0</v>
      </c>
      <c r="O242" s="26">
        <f t="shared" si="35"/>
        <v>120</v>
      </c>
    </row>
    <row r="243" spans="1:15" x14ac:dyDescent="0.25">
      <c r="A243" s="26">
        <v>231</v>
      </c>
      <c r="B243" s="27">
        <v>42966</v>
      </c>
      <c r="C243" s="26">
        <f>VLOOKUP(B244, 'BTC e ETH'!$A$2:$B$6967, 2, TRUE)</f>
        <v>4064.3</v>
      </c>
      <c r="D243" s="26">
        <f>VLOOKUP(B244, 'BTC e ETH'!$C$2:$D$6967, 2, TRUE)</f>
        <v>298.37</v>
      </c>
      <c r="E243" s="26">
        <f t="shared" si="29"/>
        <v>2.6116624783490003</v>
      </c>
      <c r="F243" s="26">
        <f>IF(A243&gt;$C$3, AVERAGE(INDEX($E$13:$E$1358, A243-$C$3):E242), "")</f>
        <v>2.566397416096994</v>
      </c>
      <c r="G243" s="26">
        <f>IF(A243&gt;$C$3, STDEV(INDEX($E$13:$E$1358, A243-$C$3):E242), "")</f>
        <v>9.3669812565208982E-2</v>
      </c>
      <c r="H243" s="26">
        <f t="shared" si="30"/>
        <v>0.48324066219834372</v>
      </c>
      <c r="I243" s="26" t="str">
        <f t="shared" si="31"/>
        <v/>
      </c>
      <c r="J243" s="26">
        <f t="shared" si="27"/>
        <v>4319.5</v>
      </c>
      <c r="K243" s="26">
        <f t="shared" si="28"/>
        <v>298.22000000000003</v>
      </c>
      <c r="L243" s="26">
        <f t="shared" si="32"/>
        <v>-25.819999999999936</v>
      </c>
      <c r="M243" s="28" t="str">
        <f t="shared" si="34"/>
        <v>Sell</v>
      </c>
      <c r="N243" s="26">
        <f t="shared" si="33"/>
        <v>0</v>
      </c>
      <c r="O243" s="26">
        <f t="shared" si="35"/>
        <v>120</v>
      </c>
    </row>
    <row r="244" spans="1:15" x14ac:dyDescent="0.25">
      <c r="A244" s="26">
        <v>232</v>
      </c>
      <c r="B244" s="27">
        <v>42967</v>
      </c>
      <c r="C244" s="26">
        <f>VLOOKUP(B245, 'BTC e ETH'!$A$2:$B$6967, 2, TRUE)</f>
        <v>4002.5</v>
      </c>
      <c r="D244" s="26">
        <f>VLOOKUP(B245, 'BTC e ETH'!$C$2:$D$6967, 2, TRUE)</f>
        <v>322.24</v>
      </c>
      <c r="E244" s="26">
        <f t="shared" si="29"/>
        <v>2.5193778353406722</v>
      </c>
      <c r="F244" s="26">
        <f>IF(A244&gt;$C$3, AVERAGE(INDEX($E$13:$E$1358, A244-$C$3):E243), "")</f>
        <v>2.5704045650052687</v>
      </c>
      <c r="G244" s="26">
        <f>IF(A244&gt;$C$3, STDEV(INDEX($E$13:$E$1358, A244-$C$3):E243), "")</f>
        <v>9.4273254114250915E-2</v>
      </c>
      <c r="H244" s="26">
        <f t="shared" si="30"/>
        <v>-0.54126411720928413</v>
      </c>
      <c r="I244" s="26" t="str">
        <f t="shared" si="31"/>
        <v/>
      </c>
      <c r="J244" s="26" t="str">
        <f t="shared" si="27"/>
        <v/>
      </c>
      <c r="K244" s="26" t="str">
        <f t="shared" si="28"/>
        <v/>
      </c>
      <c r="L244" s="26">
        <f t="shared" si="32"/>
        <v>-79.739999999999966</v>
      </c>
      <c r="M244" s="28" t="str">
        <f t="shared" si="34"/>
        <v>SL</v>
      </c>
      <c r="N244" s="26">
        <f t="shared" si="33"/>
        <v>-30</v>
      </c>
      <c r="O244" s="26">
        <f t="shared" si="35"/>
        <v>90</v>
      </c>
    </row>
    <row r="245" spans="1:15" x14ac:dyDescent="0.25">
      <c r="A245" s="26">
        <v>233</v>
      </c>
      <c r="B245" s="27">
        <v>42968</v>
      </c>
      <c r="C245" s="26">
        <f>VLOOKUP(B246, 'BTC e ETH'!$A$2:$B$6967, 2, TRUE)</f>
        <v>4074</v>
      </c>
      <c r="D245" s="26">
        <f>VLOOKUP(B246, 'BTC e ETH'!$C$2:$D$6967, 2, TRUE)</f>
        <v>312.54000000000002</v>
      </c>
      <c r="E245" s="26">
        <f t="shared" si="29"/>
        <v>2.5676481358015959</v>
      </c>
      <c r="F245" s="26">
        <f>IF(A245&gt;$C$3, AVERAGE(INDEX($E$13:$E$1358, A245-$C$3):E244), "")</f>
        <v>2.5715270830363886</v>
      </c>
      <c r="G245" s="26">
        <f>IF(A245&gt;$C$3, STDEV(INDEX($E$13:$E$1358, A245-$C$3):E244), "")</f>
        <v>9.350457828336059E-2</v>
      </c>
      <c r="H245" s="26">
        <f t="shared" si="30"/>
        <v>-4.1484035391697191E-2</v>
      </c>
      <c r="I245" s="26" t="str">
        <f t="shared" si="31"/>
        <v/>
      </c>
      <c r="J245" s="26" t="str">
        <f t="shared" si="27"/>
        <v/>
      </c>
      <c r="K245" s="26" t="str">
        <f t="shared" si="28"/>
        <v/>
      </c>
      <c r="L245" s="26" t="str">
        <f t="shared" si="32"/>
        <v/>
      </c>
      <c r="M245" s="28" t="str">
        <f t="shared" si="34"/>
        <v/>
      </c>
      <c r="N245" s="26">
        <f t="shared" si="33"/>
        <v>0</v>
      </c>
      <c r="O245" s="26">
        <f t="shared" si="35"/>
        <v>90</v>
      </c>
    </row>
    <row r="246" spans="1:15" x14ac:dyDescent="0.25">
      <c r="A246" s="26">
        <v>234</v>
      </c>
      <c r="B246" s="27">
        <v>42969</v>
      </c>
      <c r="C246" s="26">
        <f>VLOOKUP(B247, 'BTC e ETH'!$A$2:$B$6967, 2, TRUE)</f>
        <v>4129.1000000000004</v>
      </c>
      <c r="D246" s="26">
        <f>VLOOKUP(B247, 'BTC e ETH'!$C$2:$D$6967, 2, TRUE)</f>
        <v>316.5</v>
      </c>
      <c r="E246" s="26">
        <f t="shared" si="29"/>
        <v>2.5684915029477962</v>
      </c>
      <c r="F246" s="26">
        <f>IF(A246&gt;$C$3, AVERAGE(INDEX($E$13:$E$1358, A246-$C$3):E245), "")</f>
        <v>2.5737733483810854</v>
      </c>
      <c r="G246" s="26">
        <f>IF(A246&gt;$C$3, STDEV(INDEX($E$13:$E$1358, A246-$C$3):E245), "")</f>
        <v>9.2940504001660387E-2</v>
      </c>
      <c r="H246" s="26">
        <f t="shared" si="30"/>
        <v>-5.6830393702135343E-2</v>
      </c>
      <c r="I246" s="26" t="str">
        <f t="shared" si="31"/>
        <v/>
      </c>
      <c r="J246" s="26" t="str">
        <f t="shared" si="27"/>
        <v/>
      </c>
      <c r="K246" s="26" t="str">
        <f t="shared" si="28"/>
        <v/>
      </c>
      <c r="L246" s="26" t="str">
        <f t="shared" si="32"/>
        <v/>
      </c>
      <c r="M246" s="28" t="str">
        <f t="shared" si="34"/>
        <v/>
      </c>
      <c r="N246" s="26">
        <f t="shared" si="33"/>
        <v>0</v>
      </c>
      <c r="O246" s="26">
        <f t="shared" si="35"/>
        <v>90</v>
      </c>
    </row>
    <row r="247" spans="1:15" x14ac:dyDescent="0.25">
      <c r="A247" s="26">
        <v>235</v>
      </c>
      <c r="B247" s="27">
        <v>42970</v>
      </c>
      <c r="C247" s="26">
        <f>VLOOKUP(B248, 'BTC e ETH'!$A$2:$B$6967, 2, TRUE)</f>
        <v>4325.2</v>
      </c>
      <c r="D247" s="26">
        <f>VLOOKUP(B248, 'BTC e ETH'!$C$2:$D$6967, 2, TRUE)</f>
        <v>325.62</v>
      </c>
      <c r="E247" s="26">
        <f t="shared" si="29"/>
        <v>2.5864826037680135</v>
      </c>
      <c r="F247" s="26">
        <f>IF(A247&gt;$C$3, AVERAGE(INDEX($E$13:$E$1358, A247-$C$3):E246), "")</f>
        <v>2.581929594778102</v>
      </c>
      <c r="G247" s="26">
        <f>IF(A247&gt;$C$3, STDEV(INDEX($E$13:$E$1358, A247-$C$3):E246), "")</f>
        <v>8.6053503176091811E-2</v>
      </c>
      <c r="H247" s="26">
        <f t="shared" si="30"/>
        <v>5.29090486949109E-2</v>
      </c>
      <c r="I247" s="26" t="str">
        <f t="shared" si="31"/>
        <v/>
      </c>
      <c r="J247" s="26" t="str">
        <f t="shared" si="27"/>
        <v/>
      </c>
      <c r="K247" s="26" t="str">
        <f t="shared" si="28"/>
        <v/>
      </c>
      <c r="L247" s="26" t="str">
        <f t="shared" si="32"/>
        <v/>
      </c>
      <c r="M247" s="28" t="str">
        <f t="shared" si="34"/>
        <v/>
      </c>
      <c r="N247" s="26">
        <f t="shared" si="33"/>
        <v>0</v>
      </c>
      <c r="O247" s="26">
        <f t="shared" si="35"/>
        <v>90</v>
      </c>
    </row>
    <row r="248" spans="1:15" x14ac:dyDescent="0.25">
      <c r="A248" s="26">
        <v>236</v>
      </c>
      <c r="B248" s="27">
        <v>42971</v>
      </c>
      <c r="C248" s="26">
        <f>VLOOKUP(B249, 'BTC e ETH'!$A$2:$B$6967, 2, TRUE)</f>
        <v>4351.5</v>
      </c>
      <c r="D248" s="26">
        <f>VLOOKUP(B249, 'BTC e ETH'!$C$2:$D$6967, 2, TRUE)</f>
        <v>328.7</v>
      </c>
      <c r="E248" s="26">
        <f t="shared" si="29"/>
        <v>2.5831304115593947</v>
      </c>
      <c r="F248" s="26">
        <f>IF(A248&gt;$C$3, AVERAGE(INDEX($E$13:$E$1358, A248-$C$3):E247), "")</f>
        <v>2.5923517422127689</v>
      </c>
      <c r="G248" s="26">
        <f>IF(A248&gt;$C$3, STDEV(INDEX($E$13:$E$1358, A248-$C$3):E247), "")</f>
        <v>7.5131961021558016E-2</v>
      </c>
      <c r="H248" s="26">
        <f t="shared" si="30"/>
        <v>-0.12273512534470163</v>
      </c>
      <c r="I248" s="26" t="str">
        <f t="shared" si="31"/>
        <v/>
      </c>
      <c r="J248" s="26" t="str">
        <f t="shared" si="27"/>
        <v/>
      </c>
      <c r="K248" s="26" t="str">
        <f t="shared" si="28"/>
        <v/>
      </c>
      <c r="L248" s="26" t="str">
        <f t="shared" si="32"/>
        <v/>
      </c>
      <c r="M248" s="28" t="str">
        <f t="shared" si="34"/>
        <v/>
      </c>
      <c r="N248" s="26">
        <f t="shared" si="33"/>
        <v>0</v>
      </c>
      <c r="O248" s="26">
        <f t="shared" si="35"/>
        <v>90</v>
      </c>
    </row>
    <row r="249" spans="1:15" x14ac:dyDescent="0.25">
      <c r="A249" s="26">
        <v>237</v>
      </c>
      <c r="B249" s="27">
        <v>42972</v>
      </c>
      <c r="C249" s="26">
        <f>VLOOKUP(B250, 'BTC e ETH'!$A$2:$B$6967, 2, TRUE)</f>
        <v>4341.7</v>
      </c>
      <c r="D249" s="26">
        <f>VLOOKUP(B250, 'BTC e ETH'!$C$2:$D$6967, 2, TRUE)</f>
        <v>332.72</v>
      </c>
      <c r="E249" s="26">
        <f t="shared" si="29"/>
        <v>2.5687199600325155</v>
      </c>
      <c r="F249" s="26">
        <f>IF(A249&gt;$C$3, AVERAGE(INDEX($E$13:$E$1358, A249-$C$3):E248), "")</f>
        <v>2.6016542065194361</v>
      </c>
      <c r="G249" s="26">
        <f>IF(A249&gt;$C$3, STDEV(INDEX($E$13:$E$1358, A249-$C$3):E248), "")</f>
        <v>6.3067609321211415E-2</v>
      </c>
      <c r="H249" s="26">
        <f t="shared" si="30"/>
        <v>-0.52220540530056136</v>
      </c>
      <c r="I249" s="26" t="str">
        <f t="shared" si="31"/>
        <v/>
      </c>
      <c r="J249" s="26" t="str">
        <f t="shared" si="27"/>
        <v/>
      </c>
      <c r="K249" s="26" t="str">
        <f t="shared" si="28"/>
        <v/>
      </c>
      <c r="L249" s="26" t="str">
        <f t="shared" si="32"/>
        <v/>
      </c>
      <c r="M249" s="28" t="str">
        <f t="shared" si="34"/>
        <v/>
      </c>
      <c r="N249" s="26">
        <f t="shared" si="33"/>
        <v>0</v>
      </c>
      <c r="O249" s="26">
        <f t="shared" si="35"/>
        <v>90</v>
      </c>
    </row>
    <row r="250" spans="1:15" x14ac:dyDescent="0.25">
      <c r="A250" s="26">
        <v>238</v>
      </c>
      <c r="B250" s="27">
        <v>42973</v>
      </c>
      <c r="C250" s="26">
        <f>VLOOKUP(B251, 'BTC e ETH'!$A$2:$B$6967, 2, TRUE)</f>
        <v>4331.8</v>
      </c>
      <c r="D250" s="26">
        <f>VLOOKUP(B251, 'BTC e ETH'!$C$2:$D$6967, 2, TRUE)</f>
        <v>348.01</v>
      </c>
      <c r="E250" s="26">
        <f t="shared" si="29"/>
        <v>2.5215072240095977</v>
      </c>
      <c r="F250" s="26">
        <f>IF(A250&gt;$C$3, AVERAGE(INDEX($E$13:$E$1358, A250-$C$3):E249), "")</f>
        <v>2.6083596372330478</v>
      </c>
      <c r="G250" s="26">
        <f>IF(A250&gt;$C$3, STDEV(INDEX($E$13:$E$1358, A250-$C$3):E249), "")</f>
        <v>5.2282956350176754E-2</v>
      </c>
      <c r="H250" s="26">
        <f t="shared" si="30"/>
        <v>-1.6611993522657107</v>
      </c>
      <c r="I250" s="26" t="str">
        <f t="shared" si="31"/>
        <v/>
      </c>
      <c r="J250" s="26" t="str">
        <f t="shared" si="27"/>
        <v/>
      </c>
      <c r="K250" s="26" t="str">
        <f t="shared" si="28"/>
        <v/>
      </c>
      <c r="L250" s="26" t="str">
        <f t="shared" si="32"/>
        <v/>
      </c>
      <c r="M250" s="28" t="str">
        <f t="shared" si="34"/>
        <v/>
      </c>
      <c r="N250" s="26">
        <f t="shared" si="33"/>
        <v>0</v>
      </c>
      <c r="O250" s="26">
        <f t="shared" si="35"/>
        <v>90</v>
      </c>
    </row>
    <row r="251" spans="1:15" x14ac:dyDescent="0.25">
      <c r="A251" s="26">
        <v>239</v>
      </c>
      <c r="B251" s="27">
        <v>42974</v>
      </c>
      <c r="C251" s="26">
        <f>VLOOKUP(B252, 'BTC e ETH'!$A$2:$B$6967, 2, TRUE)</f>
        <v>4383.8</v>
      </c>
      <c r="D251" s="26">
        <f>VLOOKUP(B252, 'BTC e ETH'!$C$2:$D$6967, 2, TRUE)</f>
        <v>347.09</v>
      </c>
      <c r="E251" s="26">
        <f t="shared" si="29"/>
        <v>2.536087094837701</v>
      </c>
      <c r="F251" s="26">
        <f>IF(A251&gt;$C$3, AVERAGE(INDEX($E$13:$E$1358, A251-$C$3):E250), "")</f>
        <v>2.607641304471052</v>
      </c>
      <c r="G251" s="26">
        <f>IF(A251&gt;$C$3, STDEV(INDEX($E$13:$E$1358, A251-$C$3):E250), "")</f>
        <v>5.3463560950183994E-2</v>
      </c>
      <c r="H251" s="26">
        <f t="shared" si="30"/>
        <v>-1.3383734334498114</v>
      </c>
      <c r="I251" s="26" t="str">
        <f t="shared" si="31"/>
        <v/>
      </c>
      <c r="J251" s="26" t="str">
        <f t="shared" si="27"/>
        <v/>
      </c>
      <c r="K251" s="26" t="str">
        <f t="shared" si="28"/>
        <v/>
      </c>
      <c r="L251" s="26" t="str">
        <f t="shared" si="32"/>
        <v/>
      </c>
      <c r="M251" s="28" t="str">
        <f t="shared" si="34"/>
        <v/>
      </c>
      <c r="N251" s="26">
        <f t="shared" si="33"/>
        <v>0</v>
      </c>
      <c r="O251" s="26">
        <f t="shared" si="35"/>
        <v>90</v>
      </c>
    </row>
    <row r="252" spans="1:15" x14ac:dyDescent="0.25">
      <c r="A252" s="26">
        <v>240</v>
      </c>
      <c r="B252" s="27">
        <v>42975</v>
      </c>
      <c r="C252" s="26">
        <f>VLOOKUP(B253, 'BTC e ETH'!$A$2:$B$6967, 2, TRUE)</f>
        <v>4587.1000000000004</v>
      </c>
      <c r="D252" s="26">
        <f>VLOOKUP(B253, 'BTC e ETH'!$C$2:$D$6967, 2, TRUE)</f>
        <v>372</v>
      </c>
      <c r="E252" s="26">
        <f t="shared" si="29"/>
        <v>2.5121094408276181</v>
      </c>
      <c r="F252" s="26">
        <f>IF(A252&gt;$C$3, AVERAGE(INDEX($E$13:$E$1358, A252-$C$3):E251), "")</f>
        <v>2.6023959534097969</v>
      </c>
      <c r="G252" s="26">
        <f>IF(A252&gt;$C$3, STDEV(INDEX($E$13:$E$1358, A252-$C$3):E251), "")</f>
        <v>5.6488590197091376E-2</v>
      </c>
      <c r="H252" s="26">
        <f t="shared" si="30"/>
        <v>-1.5983141421509168</v>
      </c>
      <c r="I252" s="26" t="str">
        <f t="shared" si="31"/>
        <v/>
      </c>
      <c r="J252" s="26" t="str">
        <f t="shared" si="27"/>
        <v/>
      </c>
      <c r="K252" s="26" t="str">
        <f t="shared" si="28"/>
        <v/>
      </c>
      <c r="L252" s="26" t="str">
        <f t="shared" si="32"/>
        <v/>
      </c>
      <c r="M252" s="28" t="str">
        <f t="shared" si="34"/>
        <v/>
      </c>
      <c r="N252" s="26">
        <f t="shared" si="33"/>
        <v>0</v>
      </c>
      <c r="O252" s="26">
        <f t="shared" si="35"/>
        <v>90</v>
      </c>
    </row>
    <row r="253" spans="1:15" x14ac:dyDescent="0.25">
      <c r="A253" s="26">
        <v>241</v>
      </c>
      <c r="B253" s="27">
        <v>42976</v>
      </c>
      <c r="C253" s="26">
        <f>VLOOKUP(B254, 'BTC e ETH'!$A$2:$B$6967, 2, TRUE)</f>
        <v>4569</v>
      </c>
      <c r="D253" s="26">
        <f>VLOOKUP(B254, 'BTC e ETH'!$C$2:$D$6967, 2, TRUE)</f>
        <v>382.78</v>
      </c>
      <c r="E253" s="26">
        <f t="shared" si="29"/>
        <v>2.4795892299533446</v>
      </c>
      <c r="F253" s="26">
        <f>IF(A253&gt;$C$3, AVERAGE(INDEX($E$13:$E$1358, A253-$C$3):E252), "")</f>
        <v>2.5916656851558928</v>
      </c>
      <c r="G253" s="26">
        <f>IF(A253&gt;$C$3, STDEV(INDEX($E$13:$E$1358, A253-$C$3):E252), "")</f>
        <v>5.7385991865660416E-2</v>
      </c>
      <c r="H253" s="26">
        <f t="shared" si="30"/>
        <v>-1.9530281094542576</v>
      </c>
      <c r="I253" s="26" t="str">
        <f t="shared" si="31"/>
        <v>Buy</v>
      </c>
      <c r="J253" s="26">
        <f t="shared" si="27"/>
        <v>382.78</v>
      </c>
      <c r="K253" s="26">
        <f t="shared" si="28"/>
        <v>4569</v>
      </c>
      <c r="L253" s="26" t="str">
        <f t="shared" si="32"/>
        <v/>
      </c>
      <c r="M253" s="28" t="str">
        <f t="shared" si="34"/>
        <v>Buy</v>
      </c>
      <c r="N253" s="26">
        <f t="shared" si="33"/>
        <v>0</v>
      </c>
      <c r="O253" s="26">
        <f t="shared" si="35"/>
        <v>90</v>
      </c>
    </row>
    <row r="254" spans="1:15" x14ac:dyDescent="0.25">
      <c r="A254" s="26">
        <v>242</v>
      </c>
      <c r="B254" s="27">
        <v>42977</v>
      </c>
      <c r="C254" s="26">
        <f>VLOOKUP(B255, 'BTC e ETH'!$A$2:$B$6967, 2, TRUE)</f>
        <v>4718.2</v>
      </c>
      <c r="D254" s="26">
        <f>VLOOKUP(B255, 'BTC e ETH'!$C$2:$D$6967, 2, TRUE)</f>
        <v>387.3</v>
      </c>
      <c r="E254" s="26">
        <f t="shared" si="29"/>
        <v>2.4999830633920253</v>
      </c>
      <c r="F254" s="26">
        <f>IF(A254&gt;$C$3, AVERAGE(INDEX($E$13:$E$1358, A254-$C$3):E253), "")</f>
        <v>2.5786163318889548</v>
      </c>
      <c r="G254" s="26">
        <f>IF(A254&gt;$C$3, STDEV(INDEX($E$13:$E$1358, A254-$C$3):E253), "")</f>
        <v>5.9227972164777404E-2</v>
      </c>
      <c r="H254" s="26">
        <f t="shared" si="30"/>
        <v>-1.3276373582091396</v>
      </c>
      <c r="I254" s="26" t="str">
        <f t="shared" si="31"/>
        <v/>
      </c>
      <c r="J254" s="26">
        <f t="shared" si="27"/>
        <v>382.78</v>
      </c>
      <c r="K254" s="26">
        <f t="shared" si="28"/>
        <v>4569</v>
      </c>
      <c r="L254" s="26">
        <f t="shared" si="32"/>
        <v>-5.8799999999999049</v>
      </c>
      <c r="M254" s="28" t="str">
        <f t="shared" si="34"/>
        <v>Buy</v>
      </c>
      <c r="N254" s="26">
        <f t="shared" si="33"/>
        <v>0</v>
      </c>
      <c r="O254" s="26">
        <f t="shared" si="35"/>
        <v>90</v>
      </c>
    </row>
    <row r="255" spans="1:15" x14ac:dyDescent="0.25">
      <c r="A255" s="26">
        <v>243</v>
      </c>
      <c r="B255" s="27">
        <v>42978</v>
      </c>
      <c r="C255" s="26">
        <f>VLOOKUP(B256, 'BTC e ETH'!$A$2:$B$6967, 2, TRUE)</f>
        <v>4904.8999999999996</v>
      </c>
      <c r="D255" s="26">
        <f>VLOOKUP(B256, 'BTC e ETH'!$C$2:$D$6967, 2, TRUE)</f>
        <v>390.35</v>
      </c>
      <c r="E255" s="26">
        <f t="shared" si="29"/>
        <v>2.5309462118655013</v>
      </c>
      <c r="F255" s="26">
        <f>IF(A255&gt;$C$3, AVERAGE(INDEX($E$13:$E$1358, A255-$C$3):E254), "")</f>
        <v>2.5667483940671989</v>
      </c>
      <c r="G255" s="26">
        <f>IF(A255&gt;$C$3, STDEV(INDEX($E$13:$E$1358, A255-$C$3):E254), "")</f>
        <v>5.5616205435080043E-2</v>
      </c>
      <c r="H255" s="26">
        <f t="shared" si="30"/>
        <v>-0.64373651387434128</v>
      </c>
      <c r="I255" s="26" t="str">
        <f t="shared" si="31"/>
        <v/>
      </c>
      <c r="J255" s="26">
        <f t="shared" si="27"/>
        <v>382.78</v>
      </c>
      <c r="K255" s="26">
        <f t="shared" si="28"/>
        <v>4569</v>
      </c>
      <c r="L255" s="26">
        <f t="shared" si="32"/>
        <v>-18.449999999999868</v>
      </c>
      <c r="M255" s="28" t="str">
        <f t="shared" si="34"/>
        <v>Buy</v>
      </c>
      <c r="N255" s="26">
        <f t="shared" si="33"/>
        <v>0</v>
      </c>
      <c r="O255" s="26">
        <f t="shared" si="35"/>
        <v>90</v>
      </c>
    </row>
    <row r="256" spans="1:15" x14ac:dyDescent="0.25">
      <c r="A256" s="26">
        <v>244</v>
      </c>
      <c r="B256" s="27">
        <v>42979</v>
      </c>
      <c r="C256" s="26">
        <f>VLOOKUP(B257, 'BTC e ETH'!$A$2:$B$6967, 2, TRUE)</f>
        <v>4534.3999999999996</v>
      </c>
      <c r="D256" s="26">
        <f>VLOOKUP(B257, 'BTC e ETH'!$C$2:$D$6967, 2, TRUE)</f>
        <v>345</v>
      </c>
      <c r="E256" s="26">
        <f t="shared" si="29"/>
        <v>2.5759036324650015</v>
      </c>
      <c r="F256" s="26">
        <f>IF(A256&gt;$C$3, AVERAGE(INDEX($E$13:$E$1358, A256-$C$3):E255), "")</f>
        <v>2.5583727504667175</v>
      </c>
      <c r="G256" s="26">
        <f>IF(A256&gt;$C$3, STDEV(INDEX($E$13:$E$1358, A256-$C$3):E255), "")</f>
        <v>5.0330283749190248E-2</v>
      </c>
      <c r="H256" s="26">
        <f t="shared" si="30"/>
        <v>0.34831677257464416</v>
      </c>
      <c r="I256" s="26" t="str">
        <f t="shared" si="31"/>
        <v/>
      </c>
      <c r="J256" s="26" t="str">
        <f t="shared" si="27"/>
        <v/>
      </c>
      <c r="K256" s="26" t="str">
        <f t="shared" si="28"/>
        <v/>
      </c>
      <c r="L256" s="26">
        <f t="shared" si="32"/>
        <v>-72.099999999999909</v>
      </c>
      <c r="M256" s="28" t="str">
        <f t="shared" si="34"/>
        <v>SL</v>
      </c>
      <c r="N256" s="26">
        <f t="shared" si="33"/>
        <v>-30</v>
      </c>
      <c r="O256" s="26">
        <f t="shared" si="35"/>
        <v>60</v>
      </c>
    </row>
    <row r="257" spans="1:15" x14ac:dyDescent="0.25">
      <c r="A257" s="26">
        <v>245</v>
      </c>
      <c r="B257" s="27">
        <v>42980</v>
      </c>
      <c r="C257" s="26">
        <f>VLOOKUP(B258, 'BTC e ETH'!$A$2:$B$6967, 2, TRUE)</f>
        <v>4595</v>
      </c>
      <c r="D257" s="26">
        <f>VLOOKUP(B258, 'BTC e ETH'!$C$2:$D$6967, 2, TRUE)</f>
        <v>350.63</v>
      </c>
      <c r="E257" s="26">
        <f t="shared" si="29"/>
        <v>2.5729924983649486</v>
      </c>
      <c r="F257" s="26">
        <f>IF(A257&gt;$C$3, AVERAGE(INDEX($E$13:$E$1358, A257-$C$3):E256), "")</f>
        <v>2.5541266362758166</v>
      </c>
      <c r="G257" s="26">
        <f>IF(A257&gt;$C$3, STDEV(INDEX($E$13:$E$1358, A257-$C$3):E256), "")</f>
        <v>4.5437322680776333E-2</v>
      </c>
      <c r="H257" s="26">
        <f t="shared" si="30"/>
        <v>0.41520628804816834</v>
      </c>
      <c r="I257" s="26" t="str">
        <f t="shared" si="31"/>
        <v/>
      </c>
      <c r="J257" s="26" t="str">
        <f t="shared" si="27"/>
        <v/>
      </c>
      <c r="K257" s="26" t="str">
        <f t="shared" si="28"/>
        <v/>
      </c>
      <c r="L257" s="26" t="str">
        <f t="shared" si="32"/>
        <v/>
      </c>
      <c r="M257" s="28" t="str">
        <f t="shared" si="34"/>
        <v/>
      </c>
      <c r="N257" s="26">
        <f t="shared" si="33"/>
        <v>0</v>
      </c>
      <c r="O257" s="26">
        <f t="shared" si="35"/>
        <v>60</v>
      </c>
    </row>
    <row r="258" spans="1:15" x14ac:dyDescent="0.25">
      <c r="A258" s="26">
        <v>246</v>
      </c>
      <c r="B258" s="27">
        <v>42981</v>
      </c>
      <c r="C258" s="26">
        <f>VLOOKUP(B259, 'BTC e ETH'!$A$2:$B$6967, 2, TRUE)</f>
        <v>4200.3999999999996</v>
      </c>
      <c r="D258" s="26">
        <f>VLOOKUP(B259, 'BTC e ETH'!$C$2:$D$6967, 2, TRUE)</f>
        <v>295.81</v>
      </c>
      <c r="E258" s="26">
        <f t="shared" si="29"/>
        <v>2.6532176815004713</v>
      </c>
      <c r="F258" s="26">
        <f>IF(A258&gt;$C$3, AVERAGE(INDEX($E$13:$E$1358, A258-$C$3):E257), "")</f>
        <v>2.5489754215676483</v>
      </c>
      <c r="G258" s="26">
        <f>IF(A258&gt;$C$3, STDEV(INDEX($E$13:$E$1358, A258-$C$3):E257), "")</f>
        <v>3.7435504339910754E-2</v>
      </c>
      <c r="H258" s="26">
        <f t="shared" si="30"/>
        <v>2.7845827582904552</v>
      </c>
      <c r="I258" s="26" t="str">
        <f t="shared" si="31"/>
        <v>Sell</v>
      </c>
      <c r="J258" s="26">
        <f t="shared" si="27"/>
        <v>4200.3999999999996</v>
      </c>
      <c r="K258" s="26">
        <f t="shared" si="28"/>
        <v>295.81</v>
      </c>
      <c r="L258" s="26" t="str">
        <f t="shared" si="32"/>
        <v/>
      </c>
      <c r="M258" s="28" t="str">
        <f t="shared" si="34"/>
        <v>Sell</v>
      </c>
      <c r="N258" s="26">
        <f t="shared" si="33"/>
        <v>0</v>
      </c>
      <c r="O258" s="26">
        <f t="shared" si="35"/>
        <v>60</v>
      </c>
    </row>
    <row r="259" spans="1:15" x14ac:dyDescent="0.25">
      <c r="A259" s="26">
        <v>247</v>
      </c>
      <c r="B259" s="27">
        <v>42982</v>
      </c>
      <c r="C259" s="26">
        <f>VLOOKUP(B260, 'BTC e ETH'!$A$2:$B$6967, 2, TRUE)</f>
        <v>4374.8999999999996</v>
      </c>
      <c r="D259" s="26">
        <f>VLOOKUP(B260, 'BTC e ETH'!$C$2:$D$6967, 2, TRUE)</f>
        <v>316.18</v>
      </c>
      <c r="E259" s="26">
        <f t="shared" si="29"/>
        <v>2.6273272697195873</v>
      </c>
      <c r="F259" s="26">
        <f>IF(A259&gt;$C$3, AVERAGE(INDEX($E$13:$E$1358, A259-$C$3):E258), "")</f>
        <v>2.5517457684444129</v>
      </c>
      <c r="G259" s="26">
        <f>IF(A259&gt;$C$3, STDEV(INDEX($E$13:$E$1358, A259-$C$3):E258), "")</f>
        <v>4.3458927352894652E-2</v>
      </c>
      <c r="H259" s="26">
        <f t="shared" si="30"/>
        <v>1.739147877752214</v>
      </c>
      <c r="I259" s="26" t="str">
        <f t="shared" si="31"/>
        <v/>
      </c>
      <c r="J259" s="26">
        <f t="shared" si="27"/>
        <v>4200.3999999999996</v>
      </c>
      <c r="K259" s="26">
        <f t="shared" si="28"/>
        <v>295.81</v>
      </c>
      <c r="L259" s="26">
        <f t="shared" si="32"/>
        <v>-23.29000000000001</v>
      </c>
      <c r="M259" s="28" t="str">
        <f t="shared" si="34"/>
        <v>Sell</v>
      </c>
      <c r="N259" s="26">
        <f t="shared" si="33"/>
        <v>0</v>
      </c>
      <c r="O259" s="26">
        <f t="shared" si="35"/>
        <v>60</v>
      </c>
    </row>
    <row r="260" spans="1:15" x14ac:dyDescent="0.25">
      <c r="A260" s="26">
        <v>248</v>
      </c>
      <c r="B260" s="27">
        <v>42983</v>
      </c>
      <c r="C260" s="26">
        <f>VLOOKUP(B261, 'BTC e ETH'!$A$2:$B$6967, 2, TRUE)</f>
        <v>4589.1000000000004</v>
      </c>
      <c r="D260" s="26">
        <f>VLOOKUP(B261, 'BTC e ETH'!$C$2:$D$6967, 2, TRUE)</f>
        <v>337.36</v>
      </c>
      <c r="E260" s="26">
        <f t="shared" si="29"/>
        <v>2.610288595959025</v>
      </c>
      <c r="F260" s="26">
        <f>IF(A260&gt;$C$3, AVERAGE(INDEX($E$13:$E$1358, A260-$C$3):E259), "")</f>
        <v>2.5589423974030074</v>
      </c>
      <c r="G260" s="26">
        <f>IF(A260&gt;$C$3, STDEV(INDEX($E$13:$E$1358, A260-$C$3):E259), "")</f>
        <v>4.654452963820481E-2</v>
      </c>
      <c r="H260" s="26">
        <f t="shared" si="30"/>
        <v>1.1031629056118206</v>
      </c>
      <c r="I260" s="26" t="str">
        <f t="shared" si="31"/>
        <v/>
      </c>
      <c r="J260" s="26" t="str">
        <f t="shared" si="27"/>
        <v/>
      </c>
      <c r="K260" s="26" t="str">
        <f t="shared" si="28"/>
        <v/>
      </c>
      <c r="L260" s="26">
        <f t="shared" si="32"/>
        <v>-44.229999999999947</v>
      </c>
      <c r="M260" s="28" t="str">
        <f t="shared" si="34"/>
        <v>SL</v>
      </c>
      <c r="N260" s="26">
        <f t="shared" si="33"/>
        <v>-30</v>
      </c>
      <c r="O260" s="26">
        <f t="shared" si="35"/>
        <v>30</v>
      </c>
    </row>
    <row r="261" spans="1:15" x14ac:dyDescent="0.25">
      <c r="A261" s="26">
        <v>249</v>
      </c>
      <c r="B261" s="27">
        <v>42984</v>
      </c>
      <c r="C261" s="26">
        <f>VLOOKUP(B262, 'BTC e ETH'!$A$2:$B$6967, 2, TRUE)</f>
        <v>4613.5</v>
      </c>
      <c r="D261" s="26">
        <f>VLOOKUP(B262, 'BTC e ETH'!$C$2:$D$6967, 2, TRUE)</f>
        <v>334.1</v>
      </c>
      <c r="E261" s="26">
        <f t="shared" si="29"/>
        <v>2.6253017176558995</v>
      </c>
      <c r="F261" s="26">
        <f>IF(A261&gt;$C$3, AVERAGE(INDEX($E$13:$E$1358, A261-$C$3):E260), "")</f>
        <v>2.5617850947468361</v>
      </c>
      <c r="G261" s="26">
        <f>IF(A261&gt;$C$3, STDEV(INDEX($E$13:$E$1358, A261-$C$3):E260), "")</f>
        <v>4.8380141772989819E-2</v>
      </c>
      <c r="H261" s="26">
        <f t="shared" si="30"/>
        <v>1.3128655804089455</v>
      </c>
      <c r="I261" s="26" t="str">
        <f t="shared" si="31"/>
        <v/>
      </c>
      <c r="J261" s="26" t="str">
        <f t="shared" si="27"/>
        <v/>
      </c>
      <c r="K261" s="26" t="str">
        <f t="shared" si="28"/>
        <v/>
      </c>
      <c r="L261" s="26" t="str">
        <f t="shared" si="32"/>
        <v/>
      </c>
      <c r="M261" s="28" t="str">
        <f t="shared" si="34"/>
        <v/>
      </c>
      <c r="N261" s="26">
        <f t="shared" si="33"/>
        <v>0</v>
      </c>
      <c r="O261" s="26">
        <f t="shared" si="35"/>
        <v>30</v>
      </c>
    </row>
    <row r="262" spans="1:15" x14ac:dyDescent="0.25">
      <c r="A262" s="26">
        <v>250</v>
      </c>
      <c r="B262" s="27">
        <v>42985</v>
      </c>
      <c r="C262" s="26">
        <f>VLOOKUP(B263, 'BTC e ETH'!$A$2:$B$6967, 2, TRUE)</f>
        <v>4305.8</v>
      </c>
      <c r="D262" s="26">
        <f>VLOOKUP(B263, 'BTC e ETH'!$C$2:$D$6967, 2, TRUE)</f>
        <v>304</v>
      </c>
      <c r="E262" s="26">
        <f t="shared" si="29"/>
        <v>2.650690528621007</v>
      </c>
      <c r="F262" s="26">
        <f>IF(A262&gt;$C$3, AVERAGE(INDEX($E$13:$E$1358, A262-$C$3):E261), "")</f>
        <v>2.5655724423940431</v>
      </c>
      <c r="G262" s="26">
        <f>IF(A262&gt;$C$3, STDEV(INDEX($E$13:$E$1358, A262-$C$3):E261), "")</f>
        <v>5.1090367482842541E-2</v>
      </c>
      <c r="H262" s="26">
        <f t="shared" si="30"/>
        <v>1.6660300252400544</v>
      </c>
      <c r="I262" s="26" t="str">
        <f t="shared" si="31"/>
        <v/>
      </c>
      <c r="J262" s="26" t="str">
        <f t="shared" si="27"/>
        <v/>
      </c>
      <c r="K262" s="26" t="str">
        <f t="shared" si="28"/>
        <v/>
      </c>
      <c r="L262" s="26" t="str">
        <f t="shared" si="32"/>
        <v/>
      </c>
      <c r="M262" s="28" t="str">
        <f t="shared" si="34"/>
        <v/>
      </c>
      <c r="N262" s="26">
        <f t="shared" si="33"/>
        <v>0</v>
      </c>
      <c r="O262" s="26">
        <f t="shared" si="35"/>
        <v>30</v>
      </c>
    </row>
    <row r="263" spans="1:15" x14ac:dyDescent="0.25">
      <c r="A263" s="26">
        <v>251</v>
      </c>
      <c r="B263" s="27">
        <v>42986</v>
      </c>
      <c r="C263" s="26">
        <f>VLOOKUP(B264, 'BTC e ETH'!$A$2:$B$6967, 2, TRUE)</f>
        <v>4317.8999999999996</v>
      </c>
      <c r="D263" s="26">
        <f>VLOOKUP(B264, 'BTC e ETH'!$C$2:$D$6967, 2, TRUE)</f>
        <v>303.08</v>
      </c>
      <c r="E263" s="26">
        <f t="shared" si="29"/>
        <v>2.6565276548735621</v>
      </c>
      <c r="F263" s="26">
        <f>IF(A263&gt;$C$3, AVERAGE(INDEX($E$13:$E$1358, A263-$C$3):E262), "")</f>
        <v>2.5698529707175761</v>
      </c>
      <c r="G263" s="26">
        <f>IF(A263&gt;$C$3, STDEV(INDEX($E$13:$E$1358, A263-$C$3):E262), "")</f>
        <v>5.54695341135071E-2</v>
      </c>
      <c r="H263" s="26">
        <f t="shared" si="30"/>
        <v>1.5625637666006698</v>
      </c>
      <c r="I263" s="26" t="str">
        <f t="shared" si="31"/>
        <v/>
      </c>
      <c r="J263" s="26" t="str">
        <f t="shared" si="27"/>
        <v/>
      </c>
      <c r="K263" s="26" t="str">
        <f t="shared" si="28"/>
        <v/>
      </c>
      <c r="L263" s="26" t="str">
        <f t="shared" si="32"/>
        <v/>
      </c>
      <c r="M263" s="28" t="str">
        <f t="shared" si="34"/>
        <v/>
      </c>
      <c r="N263" s="26">
        <f t="shared" si="33"/>
        <v>0</v>
      </c>
      <c r="O263" s="26">
        <f t="shared" si="35"/>
        <v>30</v>
      </c>
    </row>
    <row r="264" spans="1:15" x14ac:dyDescent="0.25">
      <c r="A264" s="26">
        <v>252</v>
      </c>
      <c r="B264" s="27">
        <v>42987</v>
      </c>
      <c r="C264" s="26">
        <f>VLOOKUP(B265, 'BTC e ETH'!$A$2:$B$6967, 2, TRUE)</f>
        <v>4232.1000000000004</v>
      </c>
      <c r="D264" s="26">
        <f>VLOOKUP(B265, 'BTC e ETH'!$C$2:$D$6967, 2, TRUE)</f>
        <v>297.89999999999998</v>
      </c>
      <c r="E264" s="26">
        <f t="shared" si="29"/>
        <v>2.65369574302933</v>
      </c>
      <c r="F264" s="26">
        <f>IF(A264&gt;$C$3, AVERAGE(INDEX($E$13:$E$1358, A264-$C$3):E263), "")</f>
        <v>2.574746120271854</v>
      </c>
      <c r="G264" s="26">
        <f>IF(A264&gt;$C$3, STDEV(INDEX($E$13:$E$1358, A264-$C$3):E263), "")</f>
        <v>5.9793236452555777E-2</v>
      </c>
      <c r="H264" s="26">
        <f t="shared" si="30"/>
        <v>1.3203771436610601</v>
      </c>
      <c r="I264" s="26" t="str">
        <f t="shared" si="31"/>
        <v/>
      </c>
      <c r="J264" s="26" t="str">
        <f t="shared" si="27"/>
        <v/>
      </c>
      <c r="K264" s="26" t="str">
        <f t="shared" si="28"/>
        <v/>
      </c>
      <c r="L264" s="26" t="str">
        <f t="shared" si="32"/>
        <v/>
      </c>
      <c r="M264" s="28" t="str">
        <f t="shared" si="34"/>
        <v/>
      </c>
      <c r="N264" s="26">
        <f t="shared" si="33"/>
        <v>0</v>
      </c>
      <c r="O264" s="26">
        <f t="shared" si="35"/>
        <v>30</v>
      </c>
    </row>
    <row r="265" spans="1:15" x14ac:dyDescent="0.25">
      <c r="A265" s="26">
        <v>253</v>
      </c>
      <c r="B265" s="27">
        <v>42988</v>
      </c>
      <c r="C265" s="26">
        <f>VLOOKUP(B266, 'BTC e ETH'!$A$2:$B$6967, 2, TRUE)</f>
        <v>4203</v>
      </c>
      <c r="D265" s="26">
        <f>VLOOKUP(B266, 'BTC e ETH'!$C$2:$D$6967, 2, TRUE)</f>
        <v>297.19</v>
      </c>
      <c r="E265" s="26">
        <f t="shared" si="29"/>
        <v>2.6491821701031029</v>
      </c>
      <c r="F265" s="26">
        <f>IF(A265&gt;$C$3, AVERAGE(INDEX($E$13:$E$1358, A265-$C$3):E264), "")</f>
        <v>2.5804111724716416</v>
      </c>
      <c r="G265" s="26">
        <f>IF(A265&gt;$C$3, STDEV(INDEX($E$13:$E$1358, A265-$C$3):E264), "")</f>
        <v>6.3114732170027513E-2</v>
      </c>
      <c r="H265" s="26">
        <f t="shared" si="30"/>
        <v>1.0896187826036565</v>
      </c>
      <c r="I265" s="26" t="str">
        <f t="shared" si="31"/>
        <v/>
      </c>
      <c r="J265" s="26" t="str">
        <f t="shared" si="27"/>
        <v/>
      </c>
      <c r="K265" s="26" t="str">
        <f t="shared" si="28"/>
        <v/>
      </c>
      <c r="L265" s="26" t="str">
        <f t="shared" si="32"/>
        <v/>
      </c>
      <c r="M265" s="28" t="str">
        <f t="shared" si="34"/>
        <v/>
      </c>
      <c r="N265" s="26">
        <f t="shared" si="33"/>
        <v>0</v>
      </c>
      <c r="O265" s="26">
        <f t="shared" si="35"/>
        <v>30</v>
      </c>
    </row>
    <row r="266" spans="1:15" x14ac:dyDescent="0.25">
      <c r="A266" s="26">
        <v>254</v>
      </c>
      <c r="B266" s="27">
        <v>42989</v>
      </c>
      <c r="C266" s="26">
        <f>VLOOKUP(B267, 'BTC e ETH'!$A$2:$B$6967, 2, TRUE)</f>
        <v>4142.8999999999996</v>
      </c>
      <c r="D266" s="26">
        <f>VLOOKUP(B267, 'BTC e ETH'!$C$2:$D$6967, 2, TRUE)</f>
        <v>293.89999999999998</v>
      </c>
      <c r="E266" s="26">
        <f t="shared" si="29"/>
        <v>2.6459117312625051</v>
      </c>
      <c r="F266" s="26">
        <f>IF(A266&gt;$C$3, AVERAGE(INDEX($E$13:$E$1358, A266-$C$3):E265), "")</f>
        <v>2.5889228355445422</v>
      </c>
      <c r="G266" s="26">
        <f>IF(A266&gt;$C$3, STDEV(INDEX($E$13:$E$1358, A266-$C$3):E265), "")</f>
        <v>6.3212578248393075E-2</v>
      </c>
      <c r="H266" s="26">
        <f t="shared" si="30"/>
        <v>0.90154360567331648</v>
      </c>
      <c r="I266" s="26" t="str">
        <f t="shared" si="31"/>
        <v/>
      </c>
      <c r="J266" s="26" t="str">
        <f t="shared" si="27"/>
        <v/>
      </c>
      <c r="K266" s="26" t="str">
        <f t="shared" si="28"/>
        <v/>
      </c>
      <c r="L266" s="26" t="str">
        <f t="shared" si="32"/>
        <v/>
      </c>
      <c r="M266" s="28" t="str">
        <f t="shared" si="34"/>
        <v/>
      </c>
      <c r="N266" s="26">
        <f t="shared" si="33"/>
        <v>0</v>
      </c>
      <c r="O266" s="26">
        <f t="shared" si="35"/>
        <v>30</v>
      </c>
    </row>
    <row r="267" spans="1:15" x14ac:dyDescent="0.25">
      <c r="A267" s="26">
        <v>255</v>
      </c>
      <c r="B267" s="27">
        <v>42990</v>
      </c>
      <c r="C267" s="26">
        <f>VLOOKUP(B268, 'BTC e ETH'!$A$2:$B$6967, 2, TRUE)</f>
        <v>3849.7</v>
      </c>
      <c r="D267" s="26">
        <f>VLOOKUP(B268, 'BTC e ETH'!$C$2:$D$6967, 2, TRUE)</f>
        <v>275.48</v>
      </c>
      <c r="E267" s="26">
        <f t="shared" si="29"/>
        <v>2.6372354714913273</v>
      </c>
      <c r="F267" s="26">
        <f>IF(A267&gt;$C$3, AVERAGE(INDEX($E$13:$E$1358, A267-$C$3):E266), "")</f>
        <v>2.5962444779728622</v>
      </c>
      <c r="G267" s="26">
        <f>IF(A267&gt;$C$3, STDEV(INDEX($E$13:$E$1358, A267-$C$3):E266), "")</f>
        <v>6.301566851909518E-2</v>
      </c>
      <c r="H267" s="26">
        <f t="shared" si="30"/>
        <v>0.65048890985015784</v>
      </c>
      <c r="I267" s="26" t="str">
        <f t="shared" si="31"/>
        <v/>
      </c>
      <c r="J267" s="26" t="str">
        <f t="shared" si="27"/>
        <v/>
      </c>
      <c r="K267" s="26" t="str">
        <f t="shared" si="28"/>
        <v/>
      </c>
      <c r="L267" s="26" t="str">
        <f t="shared" si="32"/>
        <v/>
      </c>
      <c r="M267" s="28" t="str">
        <f t="shared" si="34"/>
        <v/>
      </c>
      <c r="N267" s="26">
        <f t="shared" si="33"/>
        <v>0</v>
      </c>
      <c r="O267" s="26">
        <f t="shared" si="35"/>
        <v>30</v>
      </c>
    </row>
    <row r="268" spans="1:15" x14ac:dyDescent="0.25">
      <c r="A268" s="26">
        <v>256</v>
      </c>
      <c r="B268" s="27">
        <v>42991</v>
      </c>
      <c r="C268" s="26">
        <f>VLOOKUP(B269, 'BTC e ETH'!$A$2:$B$6967, 2, TRUE)</f>
        <v>3238.1</v>
      </c>
      <c r="D268" s="26">
        <f>VLOOKUP(B269, 'BTC e ETH'!$C$2:$D$6967, 2, TRUE)</f>
        <v>222.5</v>
      </c>
      <c r="E268" s="26">
        <f t="shared" si="29"/>
        <v>2.6778149154156798</v>
      </c>
      <c r="F268" s="26">
        <f>IF(A268&gt;$C$3, AVERAGE(INDEX($E$13:$E$1358, A268-$C$3):E267), "")</f>
        <v>2.6045862133504434</v>
      </c>
      <c r="G268" s="26">
        <f>IF(A268&gt;$C$3, STDEV(INDEX($E$13:$E$1358, A268-$C$3):E267), "")</f>
        <v>5.9252143748001924E-2</v>
      </c>
      <c r="H268" s="26">
        <f t="shared" si="30"/>
        <v>1.2358827450476144</v>
      </c>
      <c r="I268" s="26" t="str">
        <f t="shared" si="31"/>
        <v/>
      </c>
      <c r="J268" s="26" t="str">
        <f t="shared" si="27"/>
        <v/>
      </c>
      <c r="K268" s="26" t="str">
        <f t="shared" si="28"/>
        <v/>
      </c>
      <c r="L268" s="26" t="str">
        <f t="shared" si="32"/>
        <v/>
      </c>
      <c r="M268" s="28" t="str">
        <f t="shared" si="34"/>
        <v/>
      </c>
      <c r="N268" s="26">
        <f t="shared" si="33"/>
        <v>0</v>
      </c>
      <c r="O268" s="26">
        <f t="shared" si="35"/>
        <v>30</v>
      </c>
    </row>
    <row r="269" spans="1:15" x14ac:dyDescent="0.25">
      <c r="A269" s="26">
        <v>257</v>
      </c>
      <c r="B269" s="27">
        <v>42992</v>
      </c>
      <c r="C269" s="26">
        <f>VLOOKUP(B270, 'BTC e ETH'!$A$2:$B$6967, 2, TRUE)</f>
        <v>3698</v>
      </c>
      <c r="D269" s="26">
        <f>VLOOKUP(B270, 'BTC e ETH'!$C$2:$D$6967, 2, TRUE)</f>
        <v>258.68</v>
      </c>
      <c r="E269" s="26">
        <f t="shared" si="29"/>
        <v>2.6599556353686782</v>
      </c>
      <c r="F269" s="26">
        <f>IF(A269&gt;$C$3, AVERAGE(INDEX($E$13:$E$1358, A269-$C$3):E268), "")</f>
        <v>2.617801259047932</v>
      </c>
      <c r="G269" s="26">
        <f>IF(A269&gt;$C$3, STDEV(INDEX($E$13:$E$1358, A269-$C$3):E268), "")</f>
        <v>5.0899106782969904E-2</v>
      </c>
      <c r="H269" s="26">
        <f t="shared" si="30"/>
        <v>0.82819481490096369</v>
      </c>
      <c r="I269" s="26" t="str">
        <f t="shared" si="31"/>
        <v/>
      </c>
      <c r="J269" s="26" t="str">
        <f t="shared" ref="J269:J280" si="36">IF(M269=M268, J268, IF(OR(M269="TP", M269="SL"), "", IF(I269="Buy", D269, IF(I269="Sell", C269, ""))))</f>
        <v/>
      </c>
      <c r="K269" s="26" t="str">
        <f t="shared" ref="K269:K332" si="37">IF(M269=M268, K268, IF(OR(M269="TP", M269="SL"), "",IF(I269="Buy", C269, IF(I269="Sell", D269, ""))))</f>
        <v/>
      </c>
      <c r="L269" s="26" t="str">
        <f t="shared" si="32"/>
        <v/>
      </c>
      <c r="M269" s="28" t="str">
        <f t="shared" si="34"/>
        <v/>
      </c>
      <c r="N269" s="26">
        <f t="shared" si="33"/>
        <v>0</v>
      </c>
      <c r="O269" s="26">
        <f t="shared" si="35"/>
        <v>30</v>
      </c>
    </row>
    <row r="270" spans="1:15" x14ac:dyDescent="0.25">
      <c r="A270" s="26">
        <v>258</v>
      </c>
      <c r="B270" s="27">
        <v>42993</v>
      </c>
      <c r="C270" s="26">
        <f>VLOOKUP(B271, 'BTC e ETH'!$A$2:$B$6967, 2, TRUE)</f>
        <v>3685.4</v>
      </c>
      <c r="D270" s="26">
        <f>VLOOKUP(B271, 'BTC e ETH'!$C$2:$D$6967, 2, TRUE)</f>
        <v>253</v>
      </c>
      <c r="E270" s="26">
        <f t="shared" ref="E270:E333" si="38">LN(C270/D270)</f>
        <v>2.6787448581732405</v>
      </c>
      <c r="F270" s="26">
        <f>IF(A270&gt;$C$3, AVERAGE(INDEX($E$13:$E$1358, A270-$C$3):E269), "")</f>
        <v>2.6284660971797082</v>
      </c>
      <c r="G270" s="26">
        <f>IF(A270&gt;$C$3, STDEV(INDEX($E$13:$E$1358, A270-$C$3):E269), "")</f>
        <v>4.0053401521309283E-2</v>
      </c>
      <c r="H270" s="26">
        <f t="shared" ref="H270:H333" si="39">IF(F270="","",(E270-F270)/G270)</f>
        <v>1.2552931607265074</v>
      </c>
      <c r="I270" s="26" t="str">
        <f t="shared" ref="I270:I333" si="40">IF(H270="", "", IF(H270&lt;$C$4, "Buy", IF(H270&gt;$C$5, "Sell", "")))</f>
        <v/>
      </c>
      <c r="J270" s="26" t="str">
        <f t="shared" si="36"/>
        <v/>
      </c>
      <c r="K270" s="26" t="str">
        <f t="shared" si="37"/>
        <v/>
      </c>
      <c r="L270" s="26" t="str">
        <f t="shared" ref="L270:L333" si="41">IF(M269="Buy", (K269-C270)*$C$8+(D270-J269)*$C$9, IF(M269="Sell", (K269-D270)*$C$9+(C270-J269)*$C$8, ""))</f>
        <v/>
      </c>
      <c r="M270" s="28" t="str">
        <f t="shared" si="34"/>
        <v/>
      </c>
      <c r="N270" s="26">
        <f t="shared" ref="N270:N333" si="42">IF(IF(OR(M270="TP",M270="SL"),L270,0)&lt;=$C$6,$C$6,IF(IF(OR(M270="TP",M270="SL"),L270,0)&gt;$C$7,$C$7,IF(OR(M270="TP",M270="SL"),L270,0)))</f>
        <v>0</v>
      </c>
      <c r="O270" s="26">
        <f t="shared" si="35"/>
        <v>30</v>
      </c>
    </row>
    <row r="271" spans="1:15" x14ac:dyDescent="0.25">
      <c r="A271" s="26">
        <v>259</v>
      </c>
      <c r="B271" s="27">
        <v>42994</v>
      </c>
      <c r="C271" s="26">
        <f>VLOOKUP(B272, 'BTC e ETH'!$A$2:$B$6967, 2, TRUE)</f>
        <v>3666.3</v>
      </c>
      <c r="D271" s="26">
        <f>VLOOKUP(B272, 'BTC e ETH'!$C$2:$D$6967, 2, TRUE)</f>
        <v>257</v>
      </c>
      <c r="E271" s="26">
        <f t="shared" si="38"/>
        <v>2.6578621732168446</v>
      </c>
      <c r="F271" s="26">
        <f>IF(A271&gt;$C$3, AVERAGE(INDEX($E$13:$E$1358, A271-$C$3):E270), "")</f>
        <v>2.6383193402668907</v>
      </c>
      <c r="G271" s="26">
        <f>IF(A271&gt;$C$3, STDEV(INDEX($E$13:$E$1358, A271-$C$3):E270), "")</f>
        <v>3.1646912976627195E-2</v>
      </c>
      <c r="H271" s="26">
        <f t="shared" si="39"/>
        <v>0.61752730714642512</v>
      </c>
      <c r="I271" s="26" t="str">
        <f t="shared" si="40"/>
        <v/>
      </c>
      <c r="J271" s="26" t="str">
        <f t="shared" si="36"/>
        <v/>
      </c>
      <c r="K271" s="26" t="str">
        <f t="shared" si="37"/>
        <v/>
      </c>
      <c r="L271" s="26" t="str">
        <f t="shared" si="41"/>
        <v/>
      </c>
      <c r="M271" s="28" t="str">
        <f t="shared" ref="M271:M334" si="43">IF(OR(M270="", M270="SL", M270="TP"), I271, IF(L271="", "", IF(L271&lt;$C$6, "SL", IF(L271&gt;$C$7, "TP", M270))))</f>
        <v/>
      </c>
      <c r="N271" s="26">
        <f t="shared" si="42"/>
        <v>0</v>
      </c>
      <c r="O271" s="26">
        <f t="shared" ref="O271:O334" si="44">N271+O270</f>
        <v>30</v>
      </c>
    </row>
    <row r="272" spans="1:15" x14ac:dyDescent="0.25">
      <c r="A272" s="26">
        <v>260</v>
      </c>
      <c r="B272" s="27">
        <v>42995</v>
      </c>
      <c r="C272" s="26">
        <f>VLOOKUP(B273, 'BTC e ETH'!$A$2:$B$6967, 2, TRUE)</f>
        <v>4084.1</v>
      </c>
      <c r="D272" s="26">
        <f>VLOOKUP(B273, 'BTC e ETH'!$C$2:$D$6967, 2, TRUE)</f>
        <v>296.81</v>
      </c>
      <c r="E272" s="26">
        <f t="shared" si="38"/>
        <v>2.6217644613350104</v>
      </c>
      <c r="F272" s="26">
        <f>IF(A272&gt;$C$3, AVERAGE(INDEX($E$13:$E$1358, A272-$C$3):E271), "")</f>
        <v>2.6437832429836803</v>
      </c>
      <c r="G272" s="26">
        <f>IF(A272&gt;$C$3, STDEV(INDEX($E$13:$E$1358, A272-$C$3):E271), "")</f>
        <v>2.6805873102634801E-2</v>
      </c>
      <c r="H272" s="26">
        <f t="shared" si="39"/>
        <v>-0.82141632038486423</v>
      </c>
      <c r="I272" s="26" t="str">
        <f t="shared" si="40"/>
        <v/>
      </c>
      <c r="J272" s="26" t="str">
        <f t="shared" si="36"/>
        <v/>
      </c>
      <c r="K272" s="26" t="str">
        <f t="shared" si="37"/>
        <v/>
      </c>
      <c r="L272" s="26" t="str">
        <f t="shared" si="41"/>
        <v/>
      </c>
      <c r="M272" s="28" t="str">
        <f t="shared" si="43"/>
        <v/>
      </c>
      <c r="N272" s="26">
        <f t="shared" si="42"/>
        <v>0</v>
      </c>
      <c r="O272" s="26">
        <f t="shared" si="44"/>
        <v>30</v>
      </c>
    </row>
    <row r="273" spans="1:15" x14ac:dyDescent="0.25">
      <c r="A273" s="26">
        <v>261</v>
      </c>
      <c r="B273" s="27">
        <v>42996</v>
      </c>
      <c r="C273" s="26">
        <f>VLOOKUP(B274, 'BTC e ETH'!$A$2:$B$6967, 2, TRUE)</f>
        <v>3900</v>
      </c>
      <c r="D273" s="26">
        <f>VLOOKUP(B274, 'BTC e ETH'!$C$2:$D$6967, 2, TRUE)</f>
        <v>282.63</v>
      </c>
      <c r="E273" s="26">
        <f t="shared" si="38"/>
        <v>2.6245932103890519</v>
      </c>
      <c r="F273" s="26">
        <f>IF(A273&gt;$C$3, AVERAGE(INDEX($E$13:$E$1358, A273-$C$3):E272), "")</f>
        <v>2.6470347071816844</v>
      </c>
      <c r="G273" s="26">
        <f>IF(A273&gt;$C$3, STDEV(INDEX($E$13:$E$1358, A273-$C$3):E272), "")</f>
        <v>1.9593520410871947E-2</v>
      </c>
      <c r="H273" s="26">
        <f t="shared" si="39"/>
        <v>-1.1453529698614193</v>
      </c>
      <c r="I273" s="26" t="str">
        <f t="shared" si="40"/>
        <v/>
      </c>
      <c r="J273" s="26" t="str">
        <f t="shared" si="36"/>
        <v/>
      </c>
      <c r="K273" s="26" t="str">
        <f t="shared" si="37"/>
        <v/>
      </c>
      <c r="L273" s="26" t="str">
        <f t="shared" si="41"/>
        <v/>
      </c>
      <c r="M273" s="28" t="str">
        <f t="shared" si="43"/>
        <v/>
      </c>
      <c r="N273" s="26">
        <f t="shared" si="42"/>
        <v>0</v>
      </c>
      <c r="O273" s="26">
        <f t="shared" si="44"/>
        <v>30</v>
      </c>
    </row>
    <row r="274" spans="1:15" x14ac:dyDescent="0.25">
      <c r="A274" s="26">
        <v>262</v>
      </c>
      <c r="B274" s="27">
        <v>42997</v>
      </c>
      <c r="C274" s="26">
        <f>VLOOKUP(B275, 'BTC e ETH'!$A$2:$B$6967, 2, TRUE)</f>
        <v>3873.2</v>
      </c>
      <c r="D274" s="26">
        <f>VLOOKUP(B275, 'BTC e ETH'!$C$2:$D$6967, 2, TRUE)</f>
        <v>283.5</v>
      </c>
      <c r="E274" s="26">
        <f t="shared" si="38"/>
        <v>2.6146241945695694</v>
      </c>
      <c r="F274" s="26">
        <f>IF(A274&gt;$C$3, AVERAGE(INDEX($E$13:$E$1358, A274-$C$3):E273), "")</f>
        <v>2.6451264091075899</v>
      </c>
      <c r="G274" s="26">
        <f>IF(A274&gt;$C$3, STDEV(INDEX($E$13:$E$1358, A274-$C$3):E273), "")</f>
        <v>2.0328467325141177E-2</v>
      </c>
      <c r="H274" s="26">
        <f t="shared" si="39"/>
        <v>-1.5004679915193093</v>
      </c>
      <c r="I274" s="26" t="str">
        <f t="shared" si="40"/>
        <v/>
      </c>
      <c r="J274" s="26" t="str">
        <f t="shared" si="36"/>
        <v/>
      </c>
      <c r="K274" s="26" t="str">
        <f t="shared" si="37"/>
        <v/>
      </c>
      <c r="L274" s="26" t="str">
        <f t="shared" si="41"/>
        <v/>
      </c>
      <c r="M274" s="28" t="str">
        <f t="shared" si="43"/>
        <v/>
      </c>
      <c r="N274" s="26">
        <f t="shared" si="42"/>
        <v>0</v>
      </c>
      <c r="O274" s="26">
        <f t="shared" si="44"/>
        <v>30</v>
      </c>
    </row>
    <row r="275" spans="1:15" x14ac:dyDescent="0.25">
      <c r="A275" s="26">
        <v>263</v>
      </c>
      <c r="B275" s="27">
        <v>42998</v>
      </c>
      <c r="C275" s="26">
        <f>VLOOKUP(B276, 'BTC e ETH'!$A$2:$B$6967, 2, TRUE)</f>
        <v>3603.4</v>
      </c>
      <c r="D275" s="26">
        <f>VLOOKUP(B276, 'BTC e ETH'!$C$2:$D$6967, 2, TRUE)</f>
        <v>256.67</v>
      </c>
      <c r="E275" s="26">
        <f t="shared" si="38"/>
        <v>2.6418419100733233</v>
      </c>
      <c r="F275" s="26">
        <f>IF(A275&gt;$C$3, AVERAGE(INDEX($E$13:$E$1358, A275-$C$3):E274), "")</f>
        <v>2.6442795374309225</v>
      </c>
      <c r="G275" s="26">
        <f>IF(A275&gt;$C$3, STDEV(INDEX($E$13:$E$1358, A275-$C$3):E274), "")</f>
        <v>2.1361296822707532E-2</v>
      </c>
      <c r="H275" s="26">
        <f t="shared" si="39"/>
        <v>-0.11411420279540209</v>
      </c>
      <c r="I275" s="26" t="str">
        <f t="shared" si="40"/>
        <v/>
      </c>
      <c r="J275" s="26" t="str">
        <f t="shared" si="36"/>
        <v/>
      </c>
      <c r="K275" s="26" t="str">
        <f t="shared" si="37"/>
        <v/>
      </c>
      <c r="L275" s="26" t="str">
        <f t="shared" si="41"/>
        <v/>
      </c>
      <c r="M275" s="28" t="str">
        <f t="shared" si="43"/>
        <v/>
      </c>
      <c r="N275" s="26">
        <f t="shared" si="42"/>
        <v>0</v>
      </c>
      <c r="O275" s="26">
        <f t="shared" si="44"/>
        <v>30</v>
      </c>
    </row>
    <row r="276" spans="1:15" x14ac:dyDescent="0.25">
      <c r="A276" s="26">
        <v>264</v>
      </c>
      <c r="B276" s="27">
        <v>42999</v>
      </c>
      <c r="C276" s="26">
        <f>VLOOKUP(B277, 'BTC e ETH'!$A$2:$B$6967, 2, TRUE)</f>
        <v>3598.5</v>
      </c>
      <c r="D276" s="26">
        <f>VLOOKUP(B277, 'BTC e ETH'!$C$2:$D$6967, 2, TRUE)</f>
        <v>262.19</v>
      </c>
      <c r="E276" s="26">
        <f t="shared" si="38"/>
        <v>2.6192029391708873</v>
      </c>
      <c r="F276" s="26">
        <f>IF(A276&gt;$C$3, AVERAGE(INDEX($E$13:$E$1358, A276-$C$3):E275), "")</f>
        <v>2.6463830917052094</v>
      </c>
      <c r="G276" s="26">
        <f>IF(A276&gt;$C$3, STDEV(INDEX($E$13:$E$1358, A276-$C$3):E275), "")</f>
        <v>1.9221368026765235E-2</v>
      </c>
      <c r="H276" s="26">
        <f t="shared" si="39"/>
        <v>-1.4140592124595095</v>
      </c>
      <c r="I276" s="26" t="str">
        <f t="shared" si="40"/>
        <v/>
      </c>
      <c r="J276" s="26" t="str">
        <f t="shared" si="36"/>
        <v/>
      </c>
      <c r="K276" s="26" t="str">
        <f t="shared" si="37"/>
        <v/>
      </c>
      <c r="L276" s="26" t="str">
        <f t="shared" si="41"/>
        <v/>
      </c>
      <c r="M276" s="28" t="str">
        <f t="shared" si="43"/>
        <v/>
      </c>
      <c r="N276" s="26">
        <f t="shared" si="42"/>
        <v>0</v>
      </c>
      <c r="O276" s="26">
        <f t="shared" si="44"/>
        <v>30</v>
      </c>
    </row>
    <row r="277" spans="1:15" x14ac:dyDescent="0.25">
      <c r="A277" s="26">
        <v>265</v>
      </c>
      <c r="B277" s="27">
        <v>43000</v>
      </c>
      <c r="C277" s="26">
        <f>VLOOKUP(B278, 'BTC e ETH'!$A$2:$B$6967, 2, TRUE)</f>
        <v>3779.6</v>
      </c>
      <c r="D277" s="26">
        <f>VLOOKUP(B278, 'BTC e ETH'!$C$2:$D$6967, 2, TRUE)</f>
        <v>285.89999999999998</v>
      </c>
      <c r="E277" s="26">
        <f t="shared" si="38"/>
        <v>2.5817313635802051</v>
      </c>
      <c r="F277" s="26">
        <f>IF(A277&gt;$C$3, AVERAGE(INDEX($E$13:$E$1358, A277-$C$3):E276), "")</f>
        <v>2.6459765064728753</v>
      </c>
      <c r="G277" s="26">
        <f>IF(A277&gt;$C$3, STDEV(INDEX($E$13:$E$1358, A277-$C$3):E276), "")</f>
        <v>1.975621155521138E-2</v>
      </c>
      <c r="H277" s="26">
        <f t="shared" si="39"/>
        <v>-3.2518958765514627</v>
      </c>
      <c r="I277" s="26" t="str">
        <f t="shared" si="40"/>
        <v>Buy</v>
      </c>
      <c r="J277" s="26">
        <f t="shared" si="36"/>
        <v>285.89999999999998</v>
      </c>
      <c r="K277" s="26">
        <f t="shared" si="37"/>
        <v>3779.6</v>
      </c>
      <c r="L277" s="26" t="str">
        <f t="shared" si="41"/>
        <v/>
      </c>
      <c r="M277" s="28" t="str">
        <f t="shared" si="43"/>
        <v>Buy</v>
      </c>
      <c r="N277" s="26">
        <f t="shared" si="42"/>
        <v>0</v>
      </c>
      <c r="O277" s="26">
        <f t="shared" si="44"/>
        <v>30</v>
      </c>
    </row>
    <row r="278" spans="1:15" x14ac:dyDescent="0.25">
      <c r="A278" s="26">
        <v>266</v>
      </c>
      <c r="B278" s="27">
        <v>43001</v>
      </c>
      <c r="C278" s="26">
        <f>VLOOKUP(B279, 'BTC e ETH'!$A$2:$B$6967, 2, TRUE)</f>
        <v>3652.8</v>
      </c>
      <c r="D278" s="26">
        <f>VLOOKUP(B279, 'BTC e ETH'!$C$2:$D$6967, 2, TRUE)</f>
        <v>282</v>
      </c>
      <c r="E278" s="26">
        <f t="shared" si="38"/>
        <v>2.5613422048374175</v>
      </c>
      <c r="F278" s="26">
        <f>IF(A278&gt;$C$3, AVERAGE(INDEX($E$13:$E$1358, A278-$C$3):E277), "")</f>
        <v>2.6413792288034879</v>
      </c>
      <c r="G278" s="26">
        <f>IF(A278&gt;$C$3, STDEV(INDEX($E$13:$E$1358, A278-$C$3):E277), "")</f>
        <v>2.5707839939743456E-2</v>
      </c>
      <c r="H278" s="26">
        <f t="shared" si="39"/>
        <v>-3.1133313477005053</v>
      </c>
      <c r="I278" s="26" t="str">
        <f t="shared" si="40"/>
        <v>Buy</v>
      </c>
      <c r="J278" s="26">
        <f t="shared" si="36"/>
        <v>285.89999999999998</v>
      </c>
      <c r="K278" s="26">
        <f t="shared" si="37"/>
        <v>3779.6</v>
      </c>
      <c r="L278" s="26">
        <f t="shared" si="41"/>
        <v>4.8800000000000185</v>
      </c>
      <c r="M278" s="28" t="str">
        <f t="shared" si="43"/>
        <v>Buy</v>
      </c>
      <c r="N278" s="26">
        <f t="shared" si="42"/>
        <v>0</v>
      </c>
      <c r="O278" s="26">
        <f t="shared" si="44"/>
        <v>30</v>
      </c>
    </row>
    <row r="279" spans="1:15" x14ac:dyDescent="0.25">
      <c r="A279" s="26">
        <v>267</v>
      </c>
      <c r="B279" s="27">
        <v>43002</v>
      </c>
      <c r="C279" s="26">
        <f>VLOOKUP(B280, 'BTC e ETH'!$A$2:$B$6967, 2, TRUE)</f>
        <v>3930</v>
      </c>
      <c r="D279" s="26">
        <f>VLOOKUP(B280, 'BTC e ETH'!$C$2:$D$6967, 2, TRUE)</f>
        <v>295.2</v>
      </c>
      <c r="E279" s="26">
        <f t="shared" si="38"/>
        <v>2.5887416121369897</v>
      </c>
      <c r="F279" s="26">
        <f>IF(A279&gt;$C$3, AVERAGE(INDEX($E$13:$E$1358, A279-$C$3):E278), "")</f>
        <v>2.6350335321344116</v>
      </c>
      <c r="G279" s="26">
        <f>IF(A279&gt;$C$3, STDEV(INDEX($E$13:$E$1358, A279-$C$3):E278), "")</f>
        <v>3.2541111229654543E-2</v>
      </c>
      <c r="H279" s="26">
        <f t="shared" si="39"/>
        <v>-1.4225672771505202</v>
      </c>
      <c r="I279" s="26" t="str">
        <f t="shared" si="40"/>
        <v/>
      </c>
      <c r="J279" s="26">
        <f t="shared" si="36"/>
        <v>285.89999999999998</v>
      </c>
      <c r="K279" s="26">
        <f t="shared" si="37"/>
        <v>3779.6</v>
      </c>
      <c r="L279" s="26">
        <f t="shared" si="41"/>
        <v>3.5600000000000129</v>
      </c>
      <c r="M279" s="28" t="str">
        <f t="shared" si="43"/>
        <v>Buy</v>
      </c>
      <c r="N279" s="26">
        <f t="shared" si="42"/>
        <v>0</v>
      </c>
      <c r="O279" s="26">
        <f t="shared" si="44"/>
        <v>30</v>
      </c>
    </row>
    <row r="280" spans="1:15" x14ac:dyDescent="0.25">
      <c r="A280" s="26">
        <v>268</v>
      </c>
      <c r="B280" s="27">
        <v>43003</v>
      </c>
      <c r="C280" s="26">
        <f>VLOOKUP(B281, 'BTC e ETH'!$A$2:$B$6967, 2, TRUE)</f>
        <v>3879.1</v>
      </c>
      <c r="D280" s="26">
        <f>VLOOKUP(B281, 'BTC e ETH'!$C$2:$D$6967, 2, TRUE)</f>
        <v>289.27999999999997</v>
      </c>
      <c r="E280" s="26">
        <f t="shared" si="38"/>
        <v>2.5959633697440263</v>
      </c>
      <c r="F280" s="26">
        <f>IF(A280&gt;$C$3, AVERAGE(INDEX($E$13:$E$1358, A280-$C$3):E279), "")</f>
        <v>2.6307032567415889</v>
      </c>
      <c r="G280" s="26">
        <f>IF(A280&gt;$C$3, STDEV(INDEX($E$13:$E$1358, A280-$C$3):E279), "")</f>
        <v>3.4161726022539245E-2</v>
      </c>
      <c r="H280" s="26">
        <f t="shared" si="39"/>
        <v>-1.0169242319501621</v>
      </c>
      <c r="I280" s="26" t="str">
        <f t="shared" si="40"/>
        <v/>
      </c>
      <c r="J280" s="26">
        <f t="shared" si="36"/>
        <v>285.89999999999998</v>
      </c>
      <c r="K280" s="26">
        <f t="shared" si="37"/>
        <v>3779.6</v>
      </c>
      <c r="L280" s="26">
        <f t="shared" si="41"/>
        <v>-3.1900000000000102</v>
      </c>
      <c r="M280" s="28" t="str">
        <f t="shared" si="43"/>
        <v>Buy</v>
      </c>
      <c r="N280" s="26">
        <f t="shared" si="42"/>
        <v>0</v>
      </c>
      <c r="O280" s="26">
        <f t="shared" si="44"/>
        <v>30</v>
      </c>
    </row>
    <row r="281" spans="1:15" x14ac:dyDescent="0.25">
      <c r="A281" s="26">
        <v>269</v>
      </c>
      <c r="B281" s="27">
        <v>43004</v>
      </c>
      <c r="C281" s="26">
        <f>VLOOKUP(B282, 'BTC e ETH'!$A$2:$B$6967, 2, TRUE)</f>
        <v>4205.3999999999996</v>
      </c>
      <c r="D281" s="26">
        <f>VLOOKUP(B282, 'BTC e ETH'!$C$2:$D$6967, 2, TRUE)</f>
        <v>309.75</v>
      </c>
      <c r="E281" s="26">
        <f t="shared" si="38"/>
        <v>2.6083591722250823</v>
      </c>
      <c r="F281" s="26">
        <f>IF(A281&gt;$C$3, AVERAGE(INDEX($E$13:$E$1358, A281-$C$3):E280), "")</f>
        <v>2.6271553367176503</v>
      </c>
      <c r="G281" s="26">
        <f>IF(A281&gt;$C$3, STDEV(INDEX($E$13:$E$1358, A281-$C$3):E280), "")</f>
        <v>3.486187316691363E-2</v>
      </c>
      <c r="H281" s="26">
        <f t="shared" si="39"/>
        <v>-0.53916106006624243</v>
      </c>
      <c r="I281" s="26" t="str">
        <f t="shared" si="40"/>
        <v/>
      </c>
      <c r="J281" s="26">
        <f>IF(M281=M280, J280, IF(OR(M281="TP", M281="SL"), "", IF(I281="Buy", D281, IF(I281="Sell", C281, ""))))</f>
        <v>285.89999999999998</v>
      </c>
      <c r="K281" s="26">
        <f t="shared" si="37"/>
        <v>3779.6</v>
      </c>
      <c r="L281" s="26">
        <f t="shared" si="41"/>
        <v>5.1200000000000685</v>
      </c>
      <c r="M281" s="28" t="str">
        <f t="shared" si="43"/>
        <v>Buy</v>
      </c>
      <c r="N281" s="26">
        <f t="shared" si="42"/>
        <v>0</v>
      </c>
      <c r="O281" s="26">
        <f t="shared" si="44"/>
        <v>30</v>
      </c>
    </row>
    <row r="282" spans="1:15" x14ac:dyDescent="0.25">
      <c r="A282" s="26">
        <v>270</v>
      </c>
      <c r="B282" s="27">
        <v>43005</v>
      </c>
      <c r="C282" s="26">
        <f>VLOOKUP(B283, 'BTC e ETH'!$A$2:$B$6967, 2, TRUE)</f>
        <v>4190</v>
      </c>
      <c r="D282" s="26">
        <f>VLOOKUP(B283, 'BTC e ETH'!$C$2:$D$6967, 2, TRUE)</f>
        <v>302.63</v>
      </c>
      <c r="E282" s="26">
        <f t="shared" si="38"/>
        <v>2.6279450756961427</v>
      </c>
      <c r="F282" s="26">
        <f>IF(A282&gt;$C$3, AVERAGE(INDEX($E$13:$E$1358, A282-$C$3):E281), "")</f>
        <v>2.6246518327818222</v>
      </c>
      <c r="G282" s="26">
        <f>IF(A282&gt;$C$3, STDEV(INDEX($E$13:$E$1358, A282-$C$3):E281), "")</f>
        <v>3.476696224644725E-2</v>
      </c>
      <c r="H282" s="26">
        <f t="shared" si="39"/>
        <v>9.4723343701302379E-2</v>
      </c>
      <c r="I282" s="26" t="str">
        <f t="shared" si="40"/>
        <v/>
      </c>
      <c r="J282" s="26">
        <f t="shared" ref="J282:J345" si="45">IF(M282=M281, J281, IF(OR(M282="TP", M282="SL"), "", IF(I282="Buy", D282, IF(I282="Sell", C282, ""))))</f>
        <v>285.89999999999998</v>
      </c>
      <c r="K282" s="26">
        <f t="shared" si="37"/>
        <v>3779.6</v>
      </c>
      <c r="L282" s="26">
        <f t="shared" si="41"/>
        <v>-7.579999999999977</v>
      </c>
      <c r="M282" s="28" t="str">
        <f t="shared" si="43"/>
        <v>Buy</v>
      </c>
      <c r="N282" s="26">
        <f t="shared" si="42"/>
        <v>0</v>
      </c>
      <c r="O282" s="26">
        <f t="shared" si="44"/>
        <v>30</v>
      </c>
    </row>
    <row r="283" spans="1:15" x14ac:dyDescent="0.25">
      <c r="A283" s="26">
        <v>271</v>
      </c>
      <c r="B283" s="27">
        <v>43006</v>
      </c>
      <c r="C283" s="26">
        <f>VLOOKUP(B284, 'BTC e ETH'!$A$2:$B$6967, 2, TRUE)</f>
        <v>4169.8999999999996</v>
      </c>
      <c r="D283" s="26">
        <f>VLOOKUP(B284, 'BTC e ETH'!$C$2:$D$6967, 2, TRUE)</f>
        <v>292.66000000000003</v>
      </c>
      <c r="E283" s="26">
        <f t="shared" si="38"/>
        <v>2.6566358080256745</v>
      </c>
      <c r="F283" s="26">
        <f>IF(A283&gt;$C$3, AVERAGE(INDEX($E$13:$E$1358, A283-$C$3):E282), "")</f>
        <v>2.6240324730621425</v>
      </c>
      <c r="G283" s="26">
        <f>IF(A283&gt;$C$3, STDEV(INDEX($E$13:$E$1358, A283-$C$3):E282), "")</f>
        <v>3.4609171660773465E-2</v>
      </c>
      <c r="H283" s="26">
        <f t="shared" si="39"/>
        <v>0.94204320412802744</v>
      </c>
      <c r="I283" s="26" t="str">
        <f t="shared" si="40"/>
        <v/>
      </c>
      <c r="J283" s="26">
        <f t="shared" si="45"/>
        <v>285.89999999999998</v>
      </c>
      <c r="K283" s="26">
        <f t="shared" si="37"/>
        <v>3779.6</v>
      </c>
      <c r="L283" s="26">
        <f t="shared" si="41"/>
        <v>-25.509999999999877</v>
      </c>
      <c r="M283" s="28" t="str">
        <f t="shared" si="43"/>
        <v>Buy</v>
      </c>
      <c r="N283" s="26">
        <f t="shared" si="42"/>
        <v>0</v>
      </c>
      <c r="O283" s="26">
        <f t="shared" si="44"/>
        <v>30</v>
      </c>
    </row>
    <row r="284" spans="1:15" x14ac:dyDescent="0.25">
      <c r="A284" s="26">
        <v>272</v>
      </c>
      <c r="B284" s="27">
        <v>43007</v>
      </c>
      <c r="C284" s="26">
        <f>VLOOKUP(B285, 'BTC e ETH'!$A$2:$B$6967, 2, TRUE)</f>
        <v>4367</v>
      </c>
      <c r="D284" s="26">
        <f>VLOOKUP(B285, 'BTC e ETH'!$C$2:$D$6967, 2, TRUE)</f>
        <v>303.44</v>
      </c>
      <c r="E284" s="26">
        <f t="shared" si="38"/>
        <v>2.6666476561049173</v>
      </c>
      <c r="F284" s="26">
        <f>IF(A284&gt;$C$3, AVERAGE(INDEX($E$13:$E$1358, A284-$C$3):E283), "")</f>
        <v>2.622620532569476</v>
      </c>
      <c r="G284" s="26">
        <f>IF(A284&gt;$C$3, STDEV(INDEX($E$13:$E$1358, A284-$C$3):E283), "")</f>
        <v>3.2633954040602979E-2</v>
      </c>
      <c r="H284" s="26">
        <f t="shared" si="39"/>
        <v>1.3491201060301474</v>
      </c>
      <c r="I284" s="26" t="str">
        <f t="shared" si="40"/>
        <v/>
      </c>
      <c r="J284" s="26">
        <f t="shared" si="45"/>
        <v>285.89999999999998</v>
      </c>
      <c r="K284" s="26">
        <f t="shared" si="37"/>
        <v>3779.6</v>
      </c>
      <c r="L284" s="26">
        <f t="shared" si="41"/>
        <v>-23.659999999999968</v>
      </c>
      <c r="M284" s="28" t="str">
        <f t="shared" si="43"/>
        <v>Buy</v>
      </c>
      <c r="N284" s="26">
        <f t="shared" si="42"/>
        <v>0</v>
      </c>
      <c r="O284" s="26">
        <f t="shared" si="44"/>
        <v>30</v>
      </c>
    </row>
    <row r="285" spans="1:15" x14ac:dyDescent="0.25">
      <c r="A285" s="26">
        <v>273</v>
      </c>
      <c r="B285" s="27">
        <v>43008</v>
      </c>
      <c r="C285" s="26">
        <f>VLOOKUP(B286, 'BTC e ETH'!$A$2:$B$6967, 2, TRUE)</f>
        <v>4404.3</v>
      </c>
      <c r="D285" s="26">
        <f>VLOOKUP(B286, 'BTC e ETH'!$C$2:$D$6967, 2, TRUE)</f>
        <v>304.26</v>
      </c>
      <c r="E285" s="26">
        <f t="shared" si="38"/>
        <v>2.6724540163785417</v>
      </c>
      <c r="F285" s="26">
        <f>IF(A285&gt;$C$3, AVERAGE(INDEX($E$13:$E$1358, A285-$C$3):E284), "")</f>
        <v>2.6230666672852254</v>
      </c>
      <c r="G285" s="26">
        <f>IF(A285&gt;$C$3, STDEV(INDEX($E$13:$E$1358, A285-$C$3):E284), "")</f>
        <v>3.3221272822811766E-2</v>
      </c>
      <c r="H285" s="26">
        <f t="shared" si="39"/>
        <v>1.4866182086618889</v>
      </c>
      <c r="I285" s="26" t="str">
        <f t="shared" si="40"/>
        <v/>
      </c>
      <c r="J285" s="26">
        <f t="shared" si="45"/>
        <v>285.89999999999998</v>
      </c>
      <c r="K285" s="26">
        <f t="shared" si="37"/>
        <v>3779.6</v>
      </c>
      <c r="L285" s="26">
        <f t="shared" si="41"/>
        <v>-25.75</v>
      </c>
      <c r="M285" s="28" t="str">
        <f t="shared" si="43"/>
        <v>Buy</v>
      </c>
      <c r="N285" s="26">
        <f t="shared" si="42"/>
        <v>0</v>
      </c>
      <c r="O285" s="26">
        <f t="shared" si="44"/>
        <v>30</v>
      </c>
    </row>
    <row r="286" spans="1:15" x14ac:dyDescent="0.25">
      <c r="A286" s="26">
        <v>274</v>
      </c>
      <c r="B286" s="27">
        <v>43009</v>
      </c>
      <c r="C286" s="26">
        <f>VLOOKUP(B287, 'BTC e ETH'!$A$2:$B$6967, 2, TRUE)</f>
        <v>4400.1000000000004</v>
      </c>
      <c r="D286" s="26">
        <f>VLOOKUP(B287, 'BTC e ETH'!$C$2:$D$6967, 2, TRUE)</f>
        <v>296.82</v>
      </c>
      <c r="E286" s="26">
        <f t="shared" si="38"/>
        <v>2.6962566524531471</v>
      </c>
      <c r="F286" s="26">
        <f>IF(A286&gt;$C$3, AVERAGE(INDEX($E$13:$E$1358, A286-$C$3):E285), "")</f>
        <v>2.6226472778322454</v>
      </c>
      <c r="G286" s="26">
        <f>IF(A286&gt;$C$3, STDEV(INDEX($E$13:$E$1358, A286-$C$3):E285), "")</f>
        <v>3.2500057745829439E-2</v>
      </c>
      <c r="H286" s="26">
        <f t="shared" si="39"/>
        <v>2.2648998102271856</v>
      </c>
      <c r="I286" s="26" t="str">
        <f t="shared" si="40"/>
        <v>Sell</v>
      </c>
      <c r="J286" s="26" t="str">
        <f t="shared" si="45"/>
        <v/>
      </c>
      <c r="K286" s="26" t="str">
        <f t="shared" si="37"/>
        <v/>
      </c>
      <c r="L286" s="26">
        <f t="shared" si="41"/>
        <v>-40.210000000000015</v>
      </c>
      <c r="M286" s="28" t="str">
        <f t="shared" si="43"/>
        <v>SL</v>
      </c>
      <c r="N286" s="26">
        <f t="shared" si="42"/>
        <v>-30</v>
      </c>
      <c r="O286" s="26">
        <f t="shared" si="44"/>
        <v>0</v>
      </c>
    </row>
    <row r="287" spans="1:15" x14ac:dyDescent="0.25">
      <c r="A287" s="26">
        <v>275</v>
      </c>
      <c r="B287" s="27">
        <v>43010</v>
      </c>
      <c r="C287" s="26">
        <f>VLOOKUP(B288, 'BTC e ETH'!$A$2:$B$6967, 2, TRUE)</f>
        <v>4311.1000000000004</v>
      </c>
      <c r="D287" s="26">
        <f>VLOOKUP(B288, 'BTC e ETH'!$C$2:$D$6967, 2, TRUE)</f>
        <v>291.69</v>
      </c>
      <c r="E287" s="26">
        <f t="shared" si="38"/>
        <v>2.6932567764625612</v>
      </c>
      <c r="F287" s="26">
        <f>IF(A287&gt;$C$3, AVERAGE(INDEX($E$13:$E$1358, A287-$C$3):E286), "")</f>
        <v>2.6252069097813324</v>
      </c>
      <c r="G287" s="26">
        <f>IF(A287&gt;$C$3, STDEV(INDEX($E$13:$E$1358, A287-$C$3):E286), "")</f>
        <v>3.6710769136357992E-2</v>
      </c>
      <c r="H287" s="26">
        <f t="shared" si="39"/>
        <v>1.8536758635719479</v>
      </c>
      <c r="I287" s="26" t="str">
        <f t="shared" si="40"/>
        <v>Sell</v>
      </c>
      <c r="J287" s="26">
        <f t="shared" si="45"/>
        <v>4311.1000000000004</v>
      </c>
      <c r="K287" s="26">
        <f t="shared" si="37"/>
        <v>291.69</v>
      </c>
      <c r="L287" s="26" t="str">
        <f t="shared" si="41"/>
        <v/>
      </c>
      <c r="M287" s="28" t="str">
        <f t="shared" si="43"/>
        <v>Sell</v>
      </c>
      <c r="N287" s="26">
        <f t="shared" si="42"/>
        <v>0</v>
      </c>
      <c r="O287" s="26">
        <f t="shared" si="44"/>
        <v>0</v>
      </c>
    </row>
    <row r="288" spans="1:15" x14ac:dyDescent="0.25">
      <c r="A288" s="26">
        <v>276</v>
      </c>
      <c r="B288" s="27">
        <v>43011</v>
      </c>
      <c r="C288" s="26">
        <f>VLOOKUP(B289, 'BTC e ETH'!$A$2:$B$6967, 2, TRUE)</f>
        <v>4215.1000000000004</v>
      </c>
      <c r="D288" s="26">
        <f>VLOOKUP(B289, 'BTC e ETH'!$C$2:$D$6967, 2, TRUE)</f>
        <v>291.39999999999998</v>
      </c>
      <c r="E288" s="26">
        <f t="shared" si="38"/>
        <v>2.671731701185831</v>
      </c>
      <c r="F288" s="26">
        <f>IF(A288&gt;$C$3, AVERAGE(INDEX($E$13:$E$1358, A288-$C$3):E287), "")</f>
        <v>2.6299730641231691</v>
      </c>
      <c r="G288" s="26">
        <f>IF(A288&gt;$C$3, STDEV(INDEX($E$13:$E$1358, A288-$C$3):E287), "")</f>
        <v>4.0660368985076453E-2</v>
      </c>
      <c r="H288" s="26">
        <f t="shared" si="39"/>
        <v>1.0270107749880126</v>
      </c>
      <c r="I288" s="26" t="str">
        <f t="shared" si="40"/>
        <v/>
      </c>
      <c r="J288" s="26">
        <f t="shared" si="45"/>
        <v>4311.1000000000004</v>
      </c>
      <c r="K288" s="26">
        <f t="shared" si="37"/>
        <v>291.69</v>
      </c>
      <c r="L288" s="26">
        <f t="shared" si="41"/>
        <v>-9.0199999999999605</v>
      </c>
      <c r="M288" s="28" t="str">
        <f t="shared" si="43"/>
        <v>Sell</v>
      </c>
      <c r="N288" s="26">
        <f t="shared" si="42"/>
        <v>0</v>
      </c>
      <c r="O288" s="26">
        <f t="shared" si="44"/>
        <v>0</v>
      </c>
    </row>
    <row r="289" spans="1:15" x14ac:dyDescent="0.25">
      <c r="A289" s="26">
        <v>277</v>
      </c>
      <c r="B289" s="27">
        <v>43012</v>
      </c>
      <c r="C289" s="26">
        <f>VLOOKUP(B290, 'BTC e ETH'!$A$2:$B$6967, 2, TRUE)</f>
        <v>4315.3999999999996</v>
      </c>
      <c r="D289" s="26">
        <f>VLOOKUP(B290, 'BTC e ETH'!$C$2:$D$6967, 2, TRUE)</f>
        <v>295.12</v>
      </c>
      <c r="E289" s="26">
        <f t="shared" si="38"/>
        <v>2.6825632458168642</v>
      </c>
      <c r="F289" s="26">
        <f>IF(A289&gt;$C$3, AVERAGE(INDEX($E$13:$E$1358, A289-$C$3):E288), "")</f>
        <v>2.6331156301762877</v>
      </c>
      <c r="G289" s="26">
        <f>IF(A289&gt;$C$3, STDEV(INDEX($E$13:$E$1358, A289-$C$3):E288), "")</f>
        <v>4.2013963330398821E-2</v>
      </c>
      <c r="H289" s="26">
        <f t="shared" si="39"/>
        <v>1.1769328985156504</v>
      </c>
      <c r="I289" s="26" t="str">
        <f t="shared" si="40"/>
        <v/>
      </c>
      <c r="J289" s="26">
        <f t="shared" si="45"/>
        <v>4311.1000000000004</v>
      </c>
      <c r="K289" s="26">
        <f t="shared" si="37"/>
        <v>291.69</v>
      </c>
      <c r="L289" s="26">
        <f t="shared" si="41"/>
        <v>-6.4300000000000868</v>
      </c>
      <c r="M289" s="28" t="str">
        <f t="shared" si="43"/>
        <v>Sell</v>
      </c>
      <c r="N289" s="26">
        <f t="shared" si="42"/>
        <v>0</v>
      </c>
      <c r="O289" s="26">
        <f t="shared" si="44"/>
        <v>0</v>
      </c>
    </row>
    <row r="290" spans="1:15" x14ac:dyDescent="0.25">
      <c r="A290" s="26">
        <v>278</v>
      </c>
      <c r="B290" s="27">
        <v>43013</v>
      </c>
      <c r="C290" s="26">
        <f>VLOOKUP(B291, 'BTC e ETH'!$A$2:$B$6967, 2, TRUE)</f>
        <v>4371</v>
      </c>
      <c r="D290" s="26">
        <f>VLOOKUP(B291, 'BTC e ETH'!$C$2:$D$6967, 2, TRUE)</f>
        <v>308.43</v>
      </c>
      <c r="E290" s="26">
        <f t="shared" si="38"/>
        <v>2.6512521816405776</v>
      </c>
      <c r="F290" s="26">
        <f>IF(A290&gt;$C$3, AVERAGE(INDEX($E$13:$E$1358, A290-$C$3):E289), "")</f>
        <v>2.6376449002594407</v>
      </c>
      <c r="G290" s="26">
        <f>IF(A290&gt;$C$3, STDEV(INDEX($E$13:$E$1358, A290-$C$3):E289), "")</f>
        <v>4.3513415661676741E-2</v>
      </c>
      <c r="H290" s="26">
        <f t="shared" si="39"/>
        <v>0.31271462316209814</v>
      </c>
      <c r="I290" s="26" t="str">
        <f t="shared" si="40"/>
        <v/>
      </c>
      <c r="J290" s="26">
        <f t="shared" si="45"/>
        <v>4311.1000000000004</v>
      </c>
      <c r="K290" s="26">
        <f t="shared" si="37"/>
        <v>291.69</v>
      </c>
      <c r="L290" s="26">
        <f t="shared" si="41"/>
        <v>-27.490000000000055</v>
      </c>
      <c r="M290" s="28" t="str">
        <f t="shared" si="43"/>
        <v>Sell</v>
      </c>
      <c r="N290" s="26">
        <f t="shared" si="42"/>
        <v>0</v>
      </c>
      <c r="O290" s="26">
        <f t="shared" si="44"/>
        <v>0</v>
      </c>
    </row>
    <row r="291" spans="1:15" x14ac:dyDescent="0.25">
      <c r="A291" s="26">
        <v>279</v>
      </c>
      <c r="B291" s="27">
        <v>43014</v>
      </c>
      <c r="C291" s="26">
        <f>VLOOKUP(B292, 'BTC e ETH'!$A$2:$B$6967, 2, TRUE)</f>
        <v>4436</v>
      </c>
      <c r="D291" s="26">
        <f>VLOOKUP(B292, 'BTC e ETH'!$C$2:$D$6967, 2, TRUE)</f>
        <v>311.45999999999998</v>
      </c>
      <c r="E291" s="26">
        <f t="shared" si="38"/>
        <v>2.6562374294030651</v>
      </c>
      <c r="F291" s="26">
        <f>IF(A291&gt;$C$3, AVERAGE(INDEX($E$13:$E$1358, A291-$C$3):E290), "")</f>
        <v>2.6382722516972579</v>
      </c>
      <c r="G291" s="26">
        <f>IF(A291&gt;$C$3, STDEV(INDEX($E$13:$E$1358, A291-$C$3):E290), "")</f>
        <v>4.3645882201001344E-2</v>
      </c>
      <c r="H291" s="26">
        <f t="shared" si="39"/>
        <v>0.41161220256867725</v>
      </c>
      <c r="I291" s="26" t="str">
        <f t="shared" si="40"/>
        <v/>
      </c>
      <c r="J291" s="26">
        <f t="shared" si="45"/>
        <v>4311.1000000000004</v>
      </c>
      <c r="K291" s="26">
        <f t="shared" si="37"/>
        <v>291.69</v>
      </c>
      <c r="L291" s="26">
        <f t="shared" si="41"/>
        <v>-27.049999999999997</v>
      </c>
      <c r="M291" s="28" t="str">
        <f t="shared" si="43"/>
        <v>Sell</v>
      </c>
      <c r="N291" s="26">
        <f t="shared" si="42"/>
        <v>0</v>
      </c>
      <c r="O291" s="26">
        <f t="shared" si="44"/>
        <v>0</v>
      </c>
    </row>
    <row r="292" spans="1:15" x14ac:dyDescent="0.25">
      <c r="A292" s="26">
        <v>280</v>
      </c>
      <c r="B292" s="27">
        <v>43015</v>
      </c>
      <c r="C292" s="26">
        <f>VLOOKUP(B293, 'BTC e ETH'!$A$2:$B$6967, 2, TRUE)</f>
        <v>4613.1000000000004</v>
      </c>
      <c r="D292" s="26">
        <f>VLOOKUP(B293, 'BTC e ETH'!$C$2:$D$6967, 2, TRUE)</f>
        <v>309.82</v>
      </c>
      <c r="E292" s="26">
        <f t="shared" si="38"/>
        <v>2.7006638775115399</v>
      </c>
      <c r="F292" s="26">
        <f>IF(A292&gt;$C$3, AVERAGE(INDEX($E$13:$E$1358, A292-$C$3):E291), "")</f>
        <v>2.6407412177127365</v>
      </c>
      <c r="G292" s="26">
        <f>IF(A292&gt;$C$3, STDEV(INDEX($E$13:$E$1358, A292-$C$3):E291), "")</f>
        <v>4.3537467030003218E-2</v>
      </c>
      <c r="H292" s="26">
        <f t="shared" si="39"/>
        <v>1.3763469463556197</v>
      </c>
      <c r="I292" s="26" t="str">
        <f t="shared" si="40"/>
        <v/>
      </c>
      <c r="J292" s="26">
        <f t="shared" si="45"/>
        <v>4311.1000000000004</v>
      </c>
      <c r="K292" s="26">
        <f t="shared" si="37"/>
        <v>291.69</v>
      </c>
      <c r="L292" s="26">
        <f t="shared" si="41"/>
        <v>-6.0599999999999881</v>
      </c>
      <c r="M292" s="28" t="str">
        <f t="shared" si="43"/>
        <v>Sell</v>
      </c>
      <c r="N292" s="26">
        <f t="shared" si="42"/>
        <v>0</v>
      </c>
      <c r="O292" s="26">
        <f t="shared" si="44"/>
        <v>0</v>
      </c>
    </row>
    <row r="293" spans="1:15" x14ac:dyDescent="0.25">
      <c r="A293" s="26">
        <v>281</v>
      </c>
      <c r="B293" s="27">
        <v>43016</v>
      </c>
      <c r="C293" s="26">
        <f>VLOOKUP(B294, 'BTC e ETH'!$A$2:$B$6967, 2, TRUE)</f>
        <v>4782.3</v>
      </c>
      <c r="D293" s="26">
        <f>VLOOKUP(B294, 'BTC e ETH'!$C$2:$D$6967, 2, TRUE)</f>
        <v>297.39999999999998</v>
      </c>
      <c r="E293" s="26">
        <f t="shared" si="38"/>
        <v>2.7775988472816562</v>
      </c>
      <c r="F293" s="26">
        <f>IF(A293&gt;$C$3, AVERAGE(INDEX($E$13:$E$1358, A293-$C$3):E292), "")</f>
        <v>2.648670051974825</v>
      </c>
      <c r="G293" s="26">
        <f>IF(A293&gt;$C$3, STDEV(INDEX($E$13:$E$1358, A293-$C$3):E292), "")</f>
        <v>4.2847504158623866E-2</v>
      </c>
      <c r="H293" s="26">
        <f t="shared" si="39"/>
        <v>3.0090152936219945</v>
      </c>
      <c r="I293" s="26" t="str">
        <f t="shared" si="40"/>
        <v>Sell</v>
      </c>
      <c r="J293" s="26">
        <f t="shared" si="45"/>
        <v>4311.1000000000004</v>
      </c>
      <c r="K293" s="26">
        <f t="shared" si="37"/>
        <v>291.69</v>
      </c>
      <c r="L293" s="26">
        <f t="shared" si="41"/>
        <v>35.700000000000024</v>
      </c>
      <c r="M293" s="28" t="str">
        <f t="shared" si="43"/>
        <v>Sell</v>
      </c>
      <c r="N293" s="26">
        <f t="shared" si="42"/>
        <v>0</v>
      </c>
      <c r="O293" s="26">
        <f t="shared" si="44"/>
        <v>0</v>
      </c>
    </row>
    <row r="294" spans="1:15" x14ac:dyDescent="0.25">
      <c r="A294" s="26">
        <v>282</v>
      </c>
      <c r="B294" s="27">
        <v>43017</v>
      </c>
      <c r="C294" s="26">
        <f>VLOOKUP(B295, 'BTC e ETH'!$A$2:$B$6967, 2, TRUE)</f>
        <v>4777</v>
      </c>
      <c r="D294" s="26">
        <f>VLOOKUP(B295, 'BTC e ETH'!$C$2:$D$6967, 2, TRUE)</f>
        <v>299.32</v>
      </c>
      <c r="E294" s="26">
        <f t="shared" si="38"/>
        <v>2.770054778177804</v>
      </c>
      <c r="F294" s="26">
        <f>IF(A294&gt;$C$3, AVERAGE(INDEX($E$13:$E$1358, A294-$C$3):E293), "")</f>
        <v>2.663087161471108</v>
      </c>
      <c r="G294" s="26">
        <f>IF(A294&gt;$C$3, STDEV(INDEX($E$13:$E$1358, A294-$C$3):E293), "")</f>
        <v>4.7495418017294275E-2</v>
      </c>
      <c r="H294" s="26">
        <f t="shared" si="39"/>
        <v>2.2521670757323657</v>
      </c>
      <c r="I294" s="26" t="str">
        <f t="shared" si="40"/>
        <v>Sell</v>
      </c>
      <c r="J294" s="26">
        <f t="shared" si="45"/>
        <v>4311.1000000000004</v>
      </c>
      <c r="K294" s="26">
        <f t="shared" si="37"/>
        <v>291.69</v>
      </c>
      <c r="L294" s="26">
        <f t="shared" si="41"/>
        <v>31.329999999999977</v>
      </c>
      <c r="M294" s="28" t="str">
        <f t="shared" si="43"/>
        <v>Sell</v>
      </c>
      <c r="N294" s="26">
        <f t="shared" si="42"/>
        <v>0</v>
      </c>
      <c r="O294" s="26">
        <f t="shared" si="44"/>
        <v>0</v>
      </c>
    </row>
    <row r="295" spans="1:15" x14ac:dyDescent="0.25">
      <c r="A295" s="26">
        <v>283</v>
      </c>
      <c r="B295" s="27">
        <v>43018</v>
      </c>
      <c r="C295" s="26">
        <f>VLOOKUP(B296, 'BTC e ETH'!$A$2:$B$6967, 2, TRUE)</f>
        <v>4824.8999999999996</v>
      </c>
      <c r="D295" s="26">
        <f>VLOOKUP(B296, 'BTC e ETH'!$C$2:$D$6967, 2, TRUE)</f>
        <v>303.2</v>
      </c>
      <c r="E295" s="26">
        <f t="shared" si="38"/>
        <v>2.7671526344014947</v>
      </c>
      <c r="F295" s="26">
        <f>IF(A295&gt;$C$3, AVERAGE(INDEX($E$13:$E$1358, A295-$C$3):E294), "")</f>
        <v>2.6751747058738284</v>
      </c>
      <c r="G295" s="26">
        <f>IF(A295&gt;$C$3, STDEV(INDEX($E$13:$E$1358, A295-$C$3):E294), "")</f>
        <v>5.0217089883914406E-2</v>
      </c>
      <c r="H295" s="26">
        <f t="shared" si="39"/>
        <v>1.8316061074086405</v>
      </c>
      <c r="I295" s="26" t="str">
        <f t="shared" si="40"/>
        <v>Sell</v>
      </c>
      <c r="J295" s="26">
        <f t="shared" si="45"/>
        <v>4311.1000000000004</v>
      </c>
      <c r="K295" s="26">
        <f t="shared" si="37"/>
        <v>291.69</v>
      </c>
      <c r="L295" s="26">
        <f t="shared" si="41"/>
        <v>28.35999999999995</v>
      </c>
      <c r="M295" s="28" t="str">
        <f t="shared" si="43"/>
        <v>Sell</v>
      </c>
      <c r="N295" s="26">
        <f t="shared" si="42"/>
        <v>0</v>
      </c>
      <c r="O295" s="26">
        <f t="shared" si="44"/>
        <v>0</v>
      </c>
    </row>
    <row r="296" spans="1:15" x14ac:dyDescent="0.25">
      <c r="A296" s="26">
        <v>284</v>
      </c>
      <c r="B296" s="27">
        <v>43019</v>
      </c>
      <c r="C296" s="26">
        <f>VLOOKUP(B297, 'BTC e ETH'!$A$2:$B$6967, 2, TRUE)</f>
        <v>5428.5</v>
      </c>
      <c r="D296" s="26">
        <f>VLOOKUP(B297, 'BTC e ETH'!$C$2:$D$6967, 2, TRUE)</f>
        <v>303.06</v>
      </c>
      <c r="E296" s="26">
        <f t="shared" si="38"/>
        <v>2.8854873259638905</v>
      </c>
      <c r="F296" s="26">
        <f>IF(A296&gt;$C$3, AVERAGE(INDEX($E$13:$E$1358, A296-$C$3):E295), "")</f>
        <v>2.6865873235176596</v>
      </c>
      <c r="G296" s="26">
        <f>IF(A296&gt;$C$3, STDEV(INDEX($E$13:$E$1358, A296-$C$3):E295), "")</f>
        <v>5.0381665863284818E-2</v>
      </c>
      <c r="H296" s="26">
        <f t="shared" si="39"/>
        <v>3.9478647448054596</v>
      </c>
      <c r="I296" s="26" t="str">
        <f t="shared" si="40"/>
        <v>Sell</v>
      </c>
      <c r="J296" s="26" t="str">
        <f t="shared" si="45"/>
        <v/>
      </c>
      <c r="K296" s="26" t="str">
        <f t="shared" si="37"/>
        <v/>
      </c>
      <c r="L296" s="26">
        <f t="shared" si="41"/>
        <v>88.999999999999957</v>
      </c>
      <c r="M296" s="28" t="str">
        <f t="shared" si="43"/>
        <v>TP</v>
      </c>
      <c r="N296" s="26">
        <f t="shared" si="42"/>
        <v>60</v>
      </c>
      <c r="O296" s="26">
        <f t="shared" si="44"/>
        <v>60</v>
      </c>
    </row>
    <row r="297" spans="1:15" x14ac:dyDescent="0.25">
      <c r="A297" s="26">
        <v>285</v>
      </c>
      <c r="B297" s="27">
        <v>43020</v>
      </c>
      <c r="C297" s="26">
        <f>VLOOKUP(B298, 'BTC e ETH'!$A$2:$B$6967, 2, TRUE)</f>
        <v>5636.8</v>
      </c>
      <c r="D297" s="26">
        <f>VLOOKUP(B298, 'BTC e ETH'!$C$2:$D$6967, 2, TRUE)</f>
        <v>337.46</v>
      </c>
      <c r="E297" s="26">
        <f t="shared" si="38"/>
        <v>2.8156248228167819</v>
      </c>
      <c r="F297" s="26">
        <f>IF(A297&gt;$C$3, AVERAGE(INDEX($E$13:$E$1358, A297-$C$3):E296), "")</f>
        <v>2.7050625337669141</v>
      </c>
      <c r="G297" s="26">
        <f>IF(A297&gt;$C$3, STDEV(INDEX($E$13:$E$1358, A297-$C$3):E296), "")</f>
        <v>6.7537258491876459E-2</v>
      </c>
      <c r="H297" s="26">
        <f t="shared" si="39"/>
        <v>1.637056219318801</v>
      </c>
      <c r="I297" s="26" t="str">
        <f t="shared" si="40"/>
        <v/>
      </c>
      <c r="J297" s="26" t="str">
        <f t="shared" si="45"/>
        <v/>
      </c>
      <c r="K297" s="26" t="str">
        <f t="shared" si="37"/>
        <v/>
      </c>
      <c r="L297" s="26" t="str">
        <f t="shared" si="41"/>
        <v/>
      </c>
      <c r="M297" s="28" t="str">
        <f t="shared" si="43"/>
        <v/>
      </c>
      <c r="N297" s="26">
        <f t="shared" si="42"/>
        <v>0</v>
      </c>
      <c r="O297" s="26">
        <f t="shared" si="44"/>
        <v>60</v>
      </c>
    </row>
    <row r="298" spans="1:15" x14ac:dyDescent="0.25">
      <c r="A298" s="26">
        <v>286</v>
      </c>
      <c r="B298" s="27">
        <v>43021</v>
      </c>
      <c r="C298" s="26">
        <f>VLOOKUP(B299, 'BTC e ETH'!$A$2:$B$6967, 2, TRUE)</f>
        <v>5835</v>
      </c>
      <c r="D298" s="26">
        <f>VLOOKUP(B299, 'BTC e ETH'!$C$2:$D$6967, 2, TRUE)</f>
        <v>339.24</v>
      </c>
      <c r="E298" s="26">
        <f t="shared" si="38"/>
        <v>2.8449217232271571</v>
      </c>
      <c r="F298" s="26">
        <f>IF(A298&gt;$C$3, AVERAGE(INDEX($E$13:$E$1358, A298-$C$3):E297), "")</f>
        <v>2.7175745169082903</v>
      </c>
      <c r="G298" s="26">
        <f>IF(A298&gt;$C$3, STDEV(INDEX($E$13:$E$1358, A298-$C$3):E297), "")</f>
        <v>6.9583767387166345E-2</v>
      </c>
      <c r="H298" s="26">
        <f t="shared" si="39"/>
        <v>1.830128075852846</v>
      </c>
      <c r="I298" s="26" t="str">
        <f t="shared" si="40"/>
        <v>Sell</v>
      </c>
      <c r="J298" s="26">
        <f t="shared" si="45"/>
        <v>5835</v>
      </c>
      <c r="K298" s="26">
        <f t="shared" si="37"/>
        <v>339.24</v>
      </c>
      <c r="L298" s="26" t="str">
        <f t="shared" si="41"/>
        <v/>
      </c>
      <c r="M298" s="28" t="str">
        <f t="shared" si="43"/>
        <v>Sell</v>
      </c>
      <c r="N298" s="26">
        <f t="shared" si="42"/>
        <v>0</v>
      </c>
      <c r="O298" s="26">
        <f t="shared" si="44"/>
        <v>60</v>
      </c>
    </row>
    <row r="299" spans="1:15" x14ac:dyDescent="0.25">
      <c r="A299" s="26">
        <v>287</v>
      </c>
      <c r="B299" s="27">
        <v>43022</v>
      </c>
      <c r="C299" s="26">
        <f>VLOOKUP(B300, 'BTC e ETH'!$A$2:$B$6967, 2, TRUE)</f>
        <v>5698.6</v>
      </c>
      <c r="D299" s="26">
        <f>VLOOKUP(B300, 'BTC e ETH'!$C$2:$D$6967, 2, TRUE)</f>
        <v>337.23</v>
      </c>
      <c r="E299" s="26">
        <f t="shared" si="38"/>
        <v>2.8272106194776714</v>
      </c>
      <c r="F299" s="26">
        <f>IF(A299&gt;$C$3, AVERAGE(INDEX($E$13:$E$1358, A299-$C$3):E298), "")</f>
        <v>2.7301269112550557</v>
      </c>
      <c r="G299" s="26">
        <f>IF(A299&gt;$C$3, STDEV(INDEX($E$13:$E$1358, A299-$C$3):E298), "")</f>
        <v>7.4607044493354452E-2</v>
      </c>
      <c r="H299" s="26">
        <f t="shared" si="39"/>
        <v>1.3012673117116083</v>
      </c>
      <c r="I299" s="26" t="str">
        <f t="shared" si="40"/>
        <v/>
      </c>
      <c r="J299" s="26">
        <f t="shared" si="45"/>
        <v>5835</v>
      </c>
      <c r="K299" s="26">
        <f t="shared" si="37"/>
        <v>339.24</v>
      </c>
      <c r="L299" s="26">
        <f t="shared" si="41"/>
        <v>-9.6199999999999832</v>
      </c>
      <c r="M299" s="28" t="str">
        <f t="shared" si="43"/>
        <v>Sell</v>
      </c>
      <c r="N299" s="26">
        <f t="shared" si="42"/>
        <v>0</v>
      </c>
      <c r="O299" s="26">
        <f t="shared" si="44"/>
        <v>60</v>
      </c>
    </row>
    <row r="300" spans="1:15" x14ac:dyDescent="0.25">
      <c r="A300" s="26">
        <v>288</v>
      </c>
      <c r="B300" s="27">
        <v>43023</v>
      </c>
      <c r="C300" s="26">
        <f>VLOOKUP(B301, 'BTC e ETH'!$A$2:$B$6967, 2, TRUE)</f>
        <v>5764.4</v>
      </c>
      <c r="D300" s="26">
        <f>VLOOKUP(B301, 'BTC e ETH'!$C$2:$D$6967, 2, TRUE)</f>
        <v>334.46</v>
      </c>
      <c r="E300" s="26">
        <f t="shared" si="38"/>
        <v>2.8469390600112296</v>
      </c>
      <c r="F300" s="26">
        <f>IF(A300&gt;$C$3, AVERAGE(INDEX($E$13:$E$1358, A300-$C$3):E299), "")</f>
        <v>2.7408311088132389</v>
      </c>
      <c r="G300" s="26">
        <f>IF(A300&gt;$C$3, STDEV(INDEX($E$13:$E$1358, A300-$C$3):E299), "")</f>
        <v>7.6346900077323546E-2</v>
      </c>
      <c r="H300" s="26">
        <f t="shared" si="39"/>
        <v>1.3898134841169119</v>
      </c>
      <c r="I300" s="26" t="str">
        <f t="shared" si="40"/>
        <v/>
      </c>
      <c r="J300" s="26">
        <f t="shared" si="45"/>
        <v>5835</v>
      </c>
      <c r="K300" s="26">
        <f t="shared" si="37"/>
        <v>339.24</v>
      </c>
      <c r="L300" s="26">
        <f t="shared" si="41"/>
        <v>2.5000000000000222</v>
      </c>
      <c r="M300" s="28" t="str">
        <f t="shared" si="43"/>
        <v>Sell</v>
      </c>
      <c r="N300" s="26">
        <f t="shared" si="42"/>
        <v>0</v>
      </c>
      <c r="O300" s="26">
        <f t="shared" si="44"/>
        <v>60</v>
      </c>
    </row>
    <row r="301" spans="1:15" x14ac:dyDescent="0.25">
      <c r="A301" s="26">
        <v>289</v>
      </c>
      <c r="B301" s="27">
        <v>43024</v>
      </c>
      <c r="C301" s="26">
        <f>VLOOKUP(B302, 'BTC e ETH'!$A$2:$B$6967, 2, TRUE)</f>
        <v>5597.1</v>
      </c>
      <c r="D301" s="26">
        <f>VLOOKUP(B302, 'BTC e ETH'!$C$2:$D$6967, 2, TRUE)</f>
        <v>315.64999999999998</v>
      </c>
      <c r="E301" s="26">
        <f t="shared" si="38"/>
        <v>2.8753698806324284</v>
      </c>
      <c r="F301" s="26">
        <f>IF(A301&gt;$C$3, AVERAGE(INDEX($E$13:$E$1358, A301-$C$3):E300), "")</f>
        <v>2.7524634450554184</v>
      </c>
      <c r="G301" s="26">
        <f>IF(A301&gt;$C$3, STDEV(INDEX($E$13:$E$1358, A301-$C$3):E300), "")</f>
        <v>7.8448204004153005E-2</v>
      </c>
      <c r="H301" s="26">
        <f t="shared" si="39"/>
        <v>1.5667208336662923</v>
      </c>
      <c r="I301" s="26" t="str">
        <f t="shared" si="40"/>
        <v/>
      </c>
      <c r="J301" s="26">
        <f t="shared" si="45"/>
        <v>5835</v>
      </c>
      <c r="K301" s="26">
        <f t="shared" si="37"/>
        <v>339.24</v>
      </c>
      <c r="L301" s="26">
        <f t="shared" si="41"/>
        <v>23.3900000000001</v>
      </c>
      <c r="M301" s="28" t="str">
        <f t="shared" si="43"/>
        <v>Sell</v>
      </c>
      <c r="N301" s="26">
        <f t="shared" si="42"/>
        <v>0</v>
      </c>
      <c r="O301" s="26">
        <f t="shared" si="44"/>
        <v>60</v>
      </c>
    </row>
    <row r="302" spans="1:15" x14ac:dyDescent="0.25">
      <c r="A302" s="26">
        <v>290</v>
      </c>
      <c r="B302" s="27">
        <v>43025</v>
      </c>
      <c r="C302" s="26">
        <f>VLOOKUP(B303, 'BTC e ETH'!$A$2:$B$6967, 2, TRUE)</f>
        <v>5565</v>
      </c>
      <c r="D302" s="26">
        <f>VLOOKUP(B303, 'BTC e ETH'!$C$2:$D$6967, 2, TRUE)</f>
        <v>313.45</v>
      </c>
      <c r="E302" s="26">
        <f t="shared" si="38"/>
        <v>2.8766124059896678</v>
      </c>
      <c r="F302" s="26">
        <f>IF(A302&gt;$C$3, AVERAGE(INDEX($E$13:$E$1358, A302-$C$3):E301), "")</f>
        <v>2.7644043269340366</v>
      </c>
      <c r="G302" s="26">
        <f>IF(A302&gt;$C$3, STDEV(INDEX($E$13:$E$1358, A302-$C$3):E301), "")</f>
        <v>8.2793076156207068E-2</v>
      </c>
      <c r="H302" s="26">
        <f t="shared" si="39"/>
        <v>1.3552833674633178</v>
      </c>
      <c r="I302" s="26" t="str">
        <f t="shared" si="40"/>
        <v/>
      </c>
      <c r="J302" s="26">
        <f t="shared" si="45"/>
        <v>5835</v>
      </c>
      <c r="K302" s="26">
        <f t="shared" si="37"/>
        <v>339.24</v>
      </c>
      <c r="L302" s="26">
        <f t="shared" si="41"/>
        <v>24.580000000000041</v>
      </c>
      <c r="M302" s="28" t="str">
        <f t="shared" si="43"/>
        <v>Sell</v>
      </c>
      <c r="N302" s="26">
        <f t="shared" si="42"/>
        <v>0</v>
      </c>
      <c r="O302" s="26">
        <f t="shared" si="44"/>
        <v>60</v>
      </c>
    </row>
    <row r="303" spans="1:15" x14ac:dyDescent="0.25">
      <c r="A303" s="26">
        <v>291</v>
      </c>
      <c r="B303" s="27">
        <v>43026</v>
      </c>
      <c r="C303" s="26">
        <f>VLOOKUP(B304, 'BTC e ETH'!$A$2:$B$6967, 2, TRUE)</f>
        <v>5694</v>
      </c>
      <c r="D303" s="26">
        <f>VLOOKUP(B304, 'BTC e ETH'!$C$2:$D$6967, 2, TRUE)</f>
        <v>306.97000000000003</v>
      </c>
      <c r="E303" s="26">
        <f t="shared" si="38"/>
        <v>2.9204182448953899</v>
      </c>
      <c r="F303" s="26">
        <f>IF(A303&gt;$C$3, AVERAGE(INDEX($E$13:$E$1358, A303-$C$3):E302), "")</f>
        <v>2.776628035569177</v>
      </c>
      <c r="G303" s="26">
        <f>IF(A303&gt;$C$3, STDEV(INDEX($E$13:$E$1358, A303-$C$3):E302), "")</f>
        <v>8.5043309011609114E-2</v>
      </c>
      <c r="H303" s="26">
        <f t="shared" si="39"/>
        <v>1.6907880349127096</v>
      </c>
      <c r="I303" s="26" t="str">
        <f t="shared" si="40"/>
        <v/>
      </c>
      <c r="J303" s="26">
        <f t="shared" si="45"/>
        <v>5835</v>
      </c>
      <c r="K303" s="26">
        <f t="shared" si="37"/>
        <v>339.24</v>
      </c>
      <c r="L303" s="26">
        <f t="shared" si="41"/>
        <v>50.439999999999962</v>
      </c>
      <c r="M303" s="28" t="str">
        <f t="shared" si="43"/>
        <v>Sell</v>
      </c>
      <c r="N303" s="26">
        <f t="shared" si="42"/>
        <v>0</v>
      </c>
      <c r="O303" s="26">
        <f t="shared" si="44"/>
        <v>60</v>
      </c>
    </row>
    <row r="304" spans="1:15" x14ac:dyDescent="0.25">
      <c r="A304" s="26">
        <v>292</v>
      </c>
      <c r="B304" s="27">
        <v>43027</v>
      </c>
      <c r="C304" s="26">
        <f>VLOOKUP(B305, 'BTC e ETH'!$A$2:$B$6967, 2, TRUE)</f>
        <v>5984.5</v>
      </c>
      <c r="D304" s="26">
        <f>VLOOKUP(B305, 'BTC e ETH'!$C$2:$D$6967, 2, TRUE)</f>
        <v>302.61</v>
      </c>
      <c r="E304" s="26">
        <f t="shared" si="38"/>
        <v>2.9844832245785713</v>
      </c>
      <c r="F304" s="26">
        <f>IF(A304&gt;$C$3, AVERAGE(INDEX($E$13:$E$1358, A304-$C$3):E303), "")</f>
        <v>2.7932071384831474</v>
      </c>
      <c r="G304" s="26">
        <f>IF(A304&gt;$C$3, STDEV(INDEX($E$13:$E$1358, A304-$C$3):E303), "")</f>
        <v>8.7342709744247182E-2</v>
      </c>
      <c r="H304" s="26">
        <f t="shared" si="39"/>
        <v>2.1899490713708052</v>
      </c>
      <c r="I304" s="26" t="str">
        <f t="shared" si="40"/>
        <v>Sell</v>
      </c>
      <c r="J304" s="26" t="str">
        <f t="shared" si="45"/>
        <v/>
      </c>
      <c r="K304" s="26" t="str">
        <f t="shared" si="37"/>
        <v/>
      </c>
      <c r="L304" s="26">
        <f t="shared" si="41"/>
        <v>88.21</v>
      </c>
      <c r="M304" s="28" t="str">
        <f t="shared" si="43"/>
        <v>TP</v>
      </c>
      <c r="N304" s="26">
        <f t="shared" si="42"/>
        <v>60</v>
      </c>
      <c r="O304" s="26">
        <f t="shared" si="44"/>
        <v>120</v>
      </c>
    </row>
    <row r="305" spans="1:15" x14ac:dyDescent="0.25">
      <c r="A305" s="26">
        <v>293</v>
      </c>
      <c r="B305" s="27">
        <v>43028</v>
      </c>
      <c r="C305" s="26">
        <f>VLOOKUP(B306, 'BTC e ETH'!$A$2:$B$6967, 2, TRUE)</f>
        <v>6005.1</v>
      </c>
      <c r="D305" s="26">
        <f>VLOOKUP(B306, 'BTC e ETH'!$C$2:$D$6967, 2, TRUE)</f>
        <v>299.23</v>
      </c>
      <c r="E305" s="26">
        <f t="shared" si="38"/>
        <v>2.9991518787112064</v>
      </c>
      <c r="F305" s="26">
        <f>IF(A305&gt;$C$3, AVERAGE(INDEX($E$13:$E$1358, A305-$C$3):E304), "")</f>
        <v>2.8133351370672615</v>
      </c>
      <c r="G305" s="26">
        <f>IF(A305&gt;$C$3, STDEV(INDEX($E$13:$E$1358, A305-$C$3):E304), "")</f>
        <v>9.4517538228609699E-2</v>
      </c>
      <c r="H305" s="26">
        <f t="shared" si="39"/>
        <v>1.96594986630428</v>
      </c>
      <c r="I305" s="26" t="str">
        <f t="shared" si="40"/>
        <v>Sell</v>
      </c>
      <c r="J305" s="26">
        <f t="shared" si="45"/>
        <v>6005.1</v>
      </c>
      <c r="K305" s="26">
        <f t="shared" si="37"/>
        <v>299.23</v>
      </c>
      <c r="L305" s="26" t="str">
        <f t="shared" si="41"/>
        <v/>
      </c>
      <c r="M305" s="28" t="str">
        <f t="shared" si="43"/>
        <v>Sell</v>
      </c>
      <c r="N305" s="26">
        <f t="shared" si="42"/>
        <v>0</v>
      </c>
      <c r="O305" s="26">
        <f t="shared" si="44"/>
        <v>120</v>
      </c>
    </row>
    <row r="306" spans="1:15" x14ac:dyDescent="0.25">
      <c r="A306" s="26">
        <v>294</v>
      </c>
      <c r="B306" s="27">
        <v>43029</v>
      </c>
      <c r="C306" s="26">
        <f>VLOOKUP(B307, 'BTC e ETH'!$A$2:$B$6967, 2, TRUE)</f>
        <v>5980.5</v>
      </c>
      <c r="D306" s="26">
        <f>VLOOKUP(B307, 'BTC e ETH'!$C$2:$D$6967, 2, TRUE)</f>
        <v>293.55</v>
      </c>
      <c r="E306" s="26">
        <f t="shared" si="38"/>
        <v>3.0142114729793246</v>
      </c>
      <c r="F306" s="26">
        <f>IF(A306&gt;$C$3, AVERAGE(INDEX($E$13:$E$1358, A306-$C$3):E305), "")</f>
        <v>2.8365284502053032</v>
      </c>
      <c r="G306" s="26">
        <f>IF(A306&gt;$C$3, STDEV(INDEX($E$13:$E$1358, A306-$C$3):E305), "")</f>
        <v>9.458856049819464E-2</v>
      </c>
      <c r="H306" s="26">
        <f t="shared" si="39"/>
        <v>1.8784832102124307</v>
      </c>
      <c r="I306" s="26" t="str">
        <f t="shared" si="40"/>
        <v>Sell</v>
      </c>
      <c r="J306" s="26">
        <f t="shared" si="45"/>
        <v>6005.1</v>
      </c>
      <c r="K306" s="26">
        <f t="shared" si="37"/>
        <v>299.23</v>
      </c>
      <c r="L306" s="26">
        <f t="shared" si="41"/>
        <v>8.8999999999999773</v>
      </c>
      <c r="M306" s="28" t="str">
        <f t="shared" si="43"/>
        <v>Sell</v>
      </c>
      <c r="N306" s="26">
        <f t="shared" si="42"/>
        <v>0</v>
      </c>
      <c r="O306" s="26">
        <f t="shared" si="44"/>
        <v>120</v>
      </c>
    </row>
    <row r="307" spans="1:15" x14ac:dyDescent="0.25">
      <c r="A307" s="26">
        <v>295</v>
      </c>
      <c r="B307" s="27">
        <v>43030</v>
      </c>
      <c r="C307" s="26">
        <f>VLOOKUP(B308, 'BTC e ETH'!$A$2:$B$6967, 2, TRUE)</f>
        <v>5906.9</v>
      </c>
      <c r="D307" s="26">
        <f>VLOOKUP(B308, 'BTC e ETH'!$C$2:$D$6967, 2, TRUE)</f>
        <v>284.85000000000002</v>
      </c>
      <c r="E307" s="26">
        <f t="shared" si="38"/>
        <v>3.0319137121703239</v>
      </c>
      <c r="F307" s="26">
        <f>IF(A307&gt;$C$3, AVERAGE(INDEX($E$13:$E$1358, A307-$C$3):E306), "")</f>
        <v>2.8603933864437208</v>
      </c>
      <c r="G307" s="26">
        <f>IF(A307&gt;$C$3, STDEV(INDEX($E$13:$E$1358, A307-$C$3):E306), "")</f>
        <v>9.0940057791199153E-2</v>
      </c>
      <c r="H307" s="26">
        <f t="shared" si="39"/>
        <v>1.8860811164252664</v>
      </c>
      <c r="I307" s="26" t="str">
        <f t="shared" si="40"/>
        <v>Sell</v>
      </c>
      <c r="J307" s="26">
        <f t="shared" si="45"/>
        <v>6005.1</v>
      </c>
      <c r="K307" s="26">
        <f t="shared" si="37"/>
        <v>299.23</v>
      </c>
      <c r="L307" s="26">
        <f t="shared" si="41"/>
        <v>18.93999999999992</v>
      </c>
      <c r="M307" s="28" t="str">
        <f t="shared" si="43"/>
        <v>Sell</v>
      </c>
      <c r="N307" s="26">
        <f t="shared" si="42"/>
        <v>0</v>
      </c>
      <c r="O307" s="26">
        <f t="shared" si="44"/>
        <v>120</v>
      </c>
    </row>
    <row r="308" spans="1:15" x14ac:dyDescent="0.25">
      <c r="A308" s="26">
        <v>296</v>
      </c>
      <c r="B308" s="27">
        <v>43031</v>
      </c>
      <c r="C308" s="26">
        <f>VLOOKUP(B309, 'BTC e ETH'!$A$2:$B$6967, 2, TRUE)</f>
        <v>5509.5</v>
      </c>
      <c r="D308" s="26">
        <f>VLOOKUP(B309, 'BTC e ETH'!$C$2:$D$6967, 2, TRUE)</f>
        <v>296.3</v>
      </c>
      <c r="E308" s="26">
        <f t="shared" si="38"/>
        <v>2.922856699348312</v>
      </c>
      <c r="F308" s="26">
        <f>IF(A308&gt;$C$3, AVERAGE(INDEX($E$13:$E$1358, A308-$C$3):E307), "")</f>
        <v>2.8824767087543068</v>
      </c>
      <c r="G308" s="26">
        <f>IF(A308&gt;$C$3, STDEV(INDEX($E$13:$E$1358, A308-$C$3):E307), "")</f>
        <v>8.9591105587105785E-2</v>
      </c>
      <c r="H308" s="26">
        <f t="shared" si="39"/>
        <v>0.45071427938508235</v>
      </c>
      <c r="I308" s="26" t="str">
        <f t="shared" si="40"/>
        <v/>
      </c>
      <c r="J308" s="26" t="str">
        <f t="shared" si="45"/>
        <v/>
      </c>
      <c r="K308" s="26" t="str">
        <f t="shared" si="37"/>
        <v/>
      </c>
      <c r="L308" s="26">
        <f t="shared" si="41"/>
        <v>-43.700000000000024</v>
      </c>
      <c r="M308" s="28" t="str">
        <f t="shared" si="43"/>
        <v>SL</v>
      </c>
      <c r="N308" s="26">
        <f t="shared" si="42"/>
        <v>-30</v>
      </c>
      <c r="O308" s="26">
        <f t="shared" si="44"/>
        <v>90</v>
      </c>
    </row>
    <row r="309" spans="1:15" x14ac:dyDescent="0.25">
      <c r="A309" s="26">
        <v>297</v>
      </c>
      <c r="B309" s="27">
        <v>43032</v>
      </c>
      <c r="C309" s="26">
        <f>VLOOKUP(B310, 'BTC e ETH'!$A$2:$B$6967, 2, TRUE)</f>
        <v>5720</v>
      </c>
      <c r="D309" s="26">
        <f>VLOOKUP(B310, 'BTC e ETH'!$C$2:$D$6967, 2, TRUE)</f>
        <v>295.45999999999998</v>
      </c>
      <c r="E309" s="26">
        <f t="shared" si="38"/>
        <v>2.9631906204803817</v>
      </c>
      <c r="F309" s="26">
        <f>IF(A309&gt;$C$3, AVERAGE(INDEX($E$13:$E$1358, A309-$C$3):E308), "")</f>
        <v>2.8921605655587501</v>
      </c>
      <c r="G309" s="26">
        <f>IF(A309&gt;$C$3, STDEV(INDEX($E$13:$E$1358, A309-$C$3):E308), "")</f>
        <v>8.5187376822524974E-2</v>
      </c>
      <c r="H309" s="26">
        <f t="shared" si="39"/>
        <v>0.83380962733025576</v>
      </c>
      <c r="I309" s="26" t="str">
        <f t="shared" si="40"/>
        <v/>
      </c>
      <c r="J309" s="26" t="str">
        <f t="shared" si="45"/>
        <v/>
      </c>
      <c r="K309" s="26" t="str">
        <f t="shared" si="37"/>
        <v/>
      </c>
      <c r="L309" s="26" t="str">
        <f t="shared" si="41"/>
        <v/>
      </c>
      <c r="M309" s="28" t="str">
        <f t="shared" si="43"/>
        <v/>
      </c>
      <c r="N309" s="26">
        <f t="shared" si="42"/>
        <v>0</v>
      </c>
      <c r="O309" s="26">
        <f t="shared" si="44"/>
        <v>90</v>
      </c>
    </row>
    <row r="310" spans="1:15" x14ac:dyDescent="0.25">
      <c r="A310" s="26">
        <v>298</v>
      </c>
      <c r="B310" s="27">
        <v>43033</v>
      </c>
      <c r="C310" s="26">
        <f>VLOOKUP(B311, 'BTC e ETH'!$A$2:$B$6967, 2, TRUE)</f>
        <v>5890</v>
      </c>
      <c r="D310" s="26">
        <f>VLOOKUP(B311, 'BTC e ETH'!$C$2:$D$6967, 2, TRUE)</f>
        <v>295.10000000000002</v>
      </c>
      <c r="E310" s="26">
        <f t="shared" si="38"/>
        <v>2.9936969946967387</v>
      </c>
      <c r="F310" s="26">
        <f>IF(A310&gt;$C$3, AVERAGE(INDEX($E$13:$E$1358, A310-$C$3):E309), "")</f>
        <v>2.905036288378922</v>
      </c>
      <c r="G310" s="26">
        <f>IF(A310&gt;$C$3, STDEV(INDEX($E$13:$E$1358, A310-$C$3):E309), "")</f>
        <v>7.9841418805726955E-2</v>
      </c>
      <c r="H310" s="26">
        <f t="shared" si="39"/>
        <v>1.1104600549941266</v>
      </c>
      <c r="I310" s="26" t="str">
        <f t="shared" si="40"/>
        <v/>
      </c>
      <c r="J310" s="26" t="str">
        <f t="shared" si="45"/>
        <v/>
      </c>
      <c r="K310" s="26" t="str">
        <f t="shared" si="37"/>
        <v/>
      </c>
      <c r="L310" s="26" t="str">
        <f t="shared" si="41"/>
        <v/>
      </c>
      <c r="M310" s="28" t="str">
        <f t="shared" si="43"/>
        <v/>
      </c>
      <c r="N310" s="26">
        <f t="shared" si="42"/>
        <v>0</v>
      </c>
      <c r="O310" s="26">
        <f t="shared" si="44"/>
        <v>90</v>
      </c>
    </row>
    <row r="311" spans="1:15" x14ac:dyDescent="0.25">
      <c r="A311" s="26">
        <v>299</v>
      </c>
      <c r="B311" s="27">
        <v>43034</v>
      </c>
      <c r="C311" s="26">
        <f>VLOOKUP(B312, 'BTC e ETH'!$A$2:$B$6967, 2, TRUE)</f>
        <v>5759.6</v>
      </c>
      <c r="D311" s="26">
        <f>VLOOKUP(B312, 'BTC e ETH'!$C$2:$D$6967, 2, TRUE)</f>
        <v>295.99</v>
      </c>
      <c r="E311" s="26">
        <f t="shared" si="38"/>
        <v>2.9682976368645235</v>
      </c>
      <c r="F311" s="26">
        <f>IF(A311&gt;$C$3, AVERAGE(INDEX($E$13:$E$1358, A311-$C$3):E310), "")</f>
        <v>2.9201392457319382</v>
      </c>
      <c r="G311" s="26">
        <f>IF(A311&gt;$C$3, STDEV(INDEX($E$13:$E$1358, A311-$C$3):E310), "")</f>
        <v>7.3032507045670436E-2</v>
      </c>
      <c r="H311" s="26">
        <f t="shared" si="39"/>
        <v>0.65941035137229775</v>
      </c>
      <c r="I311" s="26" t="str">
        <f t="shared" si="40"/>
        <v/>
      </c>
      <c r="J311" s="26" t="str">
        <f t="shared" si="45"/>
        <v/>
      </c>
      <c r="K311" s="26" t="str">
        <f t="shared" si="37"/>
        <v/>
      </c>
      <c r="L311" s="26" t="str">
        <f t="shared" si="41"/>
        <v/>
      </c>
      <c r="M311" s="28" t="str">
        <f t="shared" si="43"/>
        <v/>
      </c>
      <c r="N311" s="26">
        <f t="shared" si="42"/>
        <v>0</v>
      </c>
      <c r="O311" s="26">
        <f t="shared" si="44"/>
        <v>90</v>
      </c>
    </row>
    <row r="312" spans="1:15" x14ac:dyDescent="0.25">
      <c r="A312" s="26">
        <v>300</v>
      </c>
      <c r="B312" s="27">
        <v>43035</v>
      </c>
      <c r="C312" s="26">
        <f>VLOOKUP(B313, 'BTC e ETH'!$A$2:$B$6967, 2, TRUE)</f>
        <v>5720.6</v>
      </c>
      <c r="D312" s="26">
        <f>VLOOKUP(B313, 'BTC e ETH'!$C$2:$D$6967, 2, TRUE)</f>
        <v>293.49</v>
      </c>
      <c r="E312" s="26">
        <f t="shared" si="38"/>
        <v>2.969985406840185</v>
      </c>
      <c r="F312" s="26">
        <f>IF(A312&gt;$C$3, AVERAGE(INDEX($E$13:$E$1358, A312-$C$3):E311), "")</f>
        <v>2.9256599331253144</v>
      </c>
      <c r="G312" s="26">
        <f>IF(A312&gt;$C$3, STDEV(INDEX($E$13:$E$1358, A312-$C$3):E311), "")</f>
        <v>7.3355185058093408E-2</v>
      </c>
      <c r="H312" s="26">
        <f t="shared" si="39"/>
        <v>0.60425822223428638</v>
      </c>
      <c r="I312" s="26" t="str">
        <f t="shared" si="40"/>
        <v/>
      </c>
      <c r="J312" s="26" t="str">
        <f t="shared" si="45"/>
        <v/>
      </c>
      <c r="K312" s="26" t="str">
        <f t="shared" si="37"/>
        <v/>
      </c>
      <c r="L312" s="26" t="str">
        <f t="shared" si="41"/>
        <v/>
      </c>
      <c r="M312" s="28" t="str">
        <f t="shared" si="43"/>
        <v/>
      </c>
      <c r="N312" s="26">
        <f t="shared" si="42"/>
        <v>0</v>
      </c>
      <c r="O312" s="26">
        <f t="shared" si="44"/>
        <v>90</v>
      </c>
    </row>
    <row r="313" spans="1:15" x14ac:dyDescent="0.25">
      <c r="A313" s="26">
        <v>301</v>
      </c>
      <c r="B313" s="27">
        <v>43036</v>
      </c>
      <c r="C313" s="26">
        <f>VLOOKUP(B314, 'BTC e ETH'!$A$2:$B$6967, 2, TRUE)</f>
        <v>6156</v>
      </c>
      <c r="D313" s="26">
        <f>VLOOKUP(B314, 'BTC e ETH'!$C$2:$D$6967, 2, TRUE)</f>
        <v>304.39</v>
      </c>
      <c r="E313" s="26">
        <f t="shared" si="38"/>
        <v>3.0068727210220314</v>
      </c>
      <c r="F313" s="26">
        <f>IF(A313&gt;$C$3, AVERAGE(INDEX($E$13:$E$1358, A313-$C$3):E312), "")</f>
        <v>2.9359506387268741</v>
      </c>
      <c r="G313" s="26">
        <f>IF(A313&gt;$C$3, STDEV(INDEX($E$13:$E$1358, A313-$C$3):E312), "")</f>
        <v>6.7401943190230601E-2</v>
      </c>
      <c r="H313" s="26">
        <f t="shared" si="39"/>
        <v>1.0522260774439647</v>
      </c>
      <c r="I313" s="26" t="str">
        <f t="shared" si="40"/>
        <v/>
      </c>
      <c r="J313" s="26" t="str">
        <f t="shared" si="45"/>
        <v/>
      </c>
      <c r="K313" s="26" t="str">
        <f t="shared" si="37"/>
        <v/>
      </c>
      <c r="L313" s="26" t="str">
        <f t="shared" si="41"/>
        <v/>
      </c>
      <c r="M313" s="28" t="str">
        <f t="shared" si="43"/>
        <v/>
      </c>
      <c r="N313" s="26">
        <f t="shared" si="42"/>
        <v>0</v>
      </c>
      <c r="O313" s="26">
        <f t="shared" si="44"/>
        <v>90</v>
      </c>
    </row>
    <row r="314" spans="1:15" x14ac:dyDescent="0.25">
      <c r="A314" s="26">
        <v>302</v>
      </c>
      <c r="B314" s="27">
        <v>43037</v>
      </c>
      <c r="C314" s="26">
        <f>VLOOKUP(B315, 'BTC e ETH'!$A$2:$B$6967, 2, TRUE)</f>
        <v>6125.3</v>
      </c>
      <c r="D314" s="26">
        <f>VLOOKUP(B315, 'BTC e ETH'!$C$2:$D$6967, 2, TRUE)</f>
        <v>307</v>
      </c>
      <c r="E314" s="26">
        <f t="shared" si="38"/>
        <v>2.9933352662181063</v>
      </c>
      <c r="F314" s="26">
        <f>IF(A314&gt;$C$3, AVERAGE(INDEX($E$13:$E$1358, A314-$C$3):E313), "")</f>
        <v>2.9467473719131991</v>
      </c>
      <c r="G314" s="26">
        <f>IF(A314&gt;$C$3, STDEV(INDEX($E$13:$E$1358, A314-$C$3):E313), "")</f>
        <v>6.4695685343572243E-2</v>
      </c>
      <c r="H314" s="26">
        <f t="shared" si="39"/>
        <v>0.72010821212416221</v>
      </c>
      <c r="I314" s="26" t="str">
        <f t="shared" si="40"/>
        <v/>
      </c>
      <c r="J314" s="26" t="str">
        <f t="shared" si="45"/>
        <v/>
      </c>
      <c r="K314" s="26" t="str">
        <f t="shared" si="37"/>
        <v/>
      </c>
      <c r="L314" s="26" t="str">
        <f t="shared" si="41"/>
        <v/>
      </c>
      <c r="M314" s="28" t="str">
        <f t="shared" si="43"/>
        <v/>
      </c>
      <c r="N314" s="26">
        <f t="shared" si="42"/>
        <v>0</v>
      </c>
      <c r="O314" s="26">
        <f t="shared" si="44"/>
        <v>90</v>
      </c>
    </row>
    <row r="315" spans="1:15" x14ac:dyDescent="0.25">
      <c r="A315" s="26">
        <v>303</v>
      </c>
      <c r="B315" s="27">
        <v>43038</v>
      </c>
      <c r="C315" s="26">
        <f>VLOOKUP(B316, 'BTC e ETH'!$A$2:$B$6967, 2, TRUE)</f>
        <v>6458.3</v>
      </c>
      <c r="D315" s="26">
        <f>VLOOKUP(B316, 'BTC e ETH'!$C$2:$D$6967, 2, TRUE)</f>
        <v>303.69</v>
      </c>
      <c r="E315" s="26">
        <f t="shared" si="38"/>
        <v>3.057113959971026</v>
      </c>
      <c r="F315" s="26">
        <f>IF(A315&gt;$C$3, AVERAGE(INDEX($E$13:$E$1358, A315-$C$3):E314), "")</f>
        <v>2.9578223483625616</v>
      </c>
      <c r="G315" s="26">
        <f>IF(A315&gt;$C$3, STDEV(INDEX($E$13:$E$1358, A315-$C$3):E314), "")</f>
        <v>5.6466813257034149E-2</v>
      </c>
      <c r="H315" s="26">
        <f t="shared" si="39"/>
        <v>1.7584065025326261</v>
      </c>
      <c r="I315" s="26" t="str">
        <f t="shared" si="40"/>
        <v/>
      </c>
      <c r="J315" s="26" t="str">
        <f t="shared" si="45"/>
        <v/>
      </c>
      <c r="K315" s="26" t="str">
        <f t="shared" si="37"/>
        <v/>
      </c>
      <c r="L315" s="26" t="str">
        <f t="shared" si="41"/>
        <v/>
      </c>
      <c r="M315" s="28" t="str">
        <f t="shared" si="43"/>
        <v/>
      </c>
      <c r="N315" s="26">
        <f t="shared" si="42"/>
        <v>0</v>
      </c>
      <c r="O315" s="26">
        <f t="shared" si="44"/>
        <v>90</v>
      </c>
    </row>
    <row r="316" spans="1:15" x14ac:dyDescent="0.25">
      <c r="A316" s="26">
        <v>304</v>
      </c>
      <c r="B316" s="27">
        <v>43039</v>
      </c>
      <c r="C316" s="26">
        <f>VLOOKUP(B317, 'BTC e ETH'!$A$2:$B$6967, 2, TRUE)</f>
        <v>6727.3</v>
      </c>
      <c r="D316" s="26">
        <f>VLOOKUP(B317, 'BTC e ETH'!$C$2:$D$6967, 2, TRUE)</f>
        <v>288.60000000000002</v>
      </c>
      <c r="E316" s="26">
        <f t="shared" si="38"/>
        <v>3.1488875070940021</v>
      </c>
      <c r="F316" s="26">
        <f>IF(A316&gt;$C$3, AVERAGE(INDEX($E$13:$E$1358, A316-$C$3):E315), "")</f>
        <v>2.9718340083598807</v>
      </c>
      <c r="G316" s="26">
        <f>IF(A316&gt;$C$3, STDEV(INDEX($E$13:$E$1358, A316-$C$3):E315), "")</f>
        <v>5.2954046960994532E-2</v>
      </c>
      <c r="H316" s="26">
        <f t="shared" si="39"/>
        <v>3.3435310216145981</v>
      </c>
      <c r="I316" s="26" t="str">
        <f t="shared" si="40"/>
        <v>Sell</v>
      </c>
      <c r="J316" s="26">
        <f t="shared" si="45"/>
        <v>6727.3</v>
      </c>
      <c r="K316" s="26">
        <f t="shared" si="37"/>
        <v>288.60000000000002</v>
      </c>
      <c r="L316" s="26" t="str">
        <f t="shared" si="41"/>
        <v/>
      </c>
      <c r="M316" s="28" t="str">
        <f t="shared" si="43"/>
        <v>Sell</v>
      </c>
      <c r="N316" s="26">
        <f t="shared" si="42"/>
        <v>0</v>
      </c>
      <c r="O316" s="26">
        <f t="shared" si="44"/>
        <v>90</v>
      </c>
    </row>
    <row r="317" spans="1:15" x14ac:dyDescent="0.25">
      <c r="A317" s="26">
        <v>305</v>
      </c>
      <c r="B317" s="27">
        <v>43040</v>
      </c>
      <c r="C317" s="26">
        <f>VLOOKUP(B318, 'BTC e ETH'!$A$2:$B$6967, 2, TRUE)</f>
        <v>7019.9</v>
      </c>
      <c r="D317" s="26">
        <f>VLOOKUP(B318, 'BTC e ETH'!$C$2:$D$6967, 2, TRUE)</f>
        <v>284.89</v>
      </c>
      <c r="E317" s="26">
        <f t="shared" si="38"/>
        <v>3.2044011110514088</v>
      </c>
      <c r="F317" s="26">
        <f>IF(A317&gt;$C$3, AVERAGE(INDEX($E$13:$E$1358, A317-$C$3):E316), "")</f>
        <v>2.9900685167906524</v>
      </c>
      <c r="G317" s="26">
        <f>IF(A317&gt;$C$3, STDEV(INDEX($E$13:$E$1358, A317-$C$3):E316), "")</f>
        <v>6.3422049604082514E-2</v>
      </c>
      <c r="H317" s="26">
        <f t="shared" si="39"/>
        <v>3.3794649589337715</v>
      </c>
      <c r="I317" s="26" t="str">
        <f t="shared" si="40"/>
        <v>Sell</v>
      </c>
      <c r="J317" s="26">
        <f t="shared" si="45"/>
        <v>6727.3</v>
      </c>
      <c r="K317" s="26">
        <f t="shared" si="37"/>
        <v>288.60000000000002</v>
      </c>
      <c r="L317" s="26">
        <f t="shared" si="41"/>
        <v>36.680000000000021</v>
      </c>
      <c r="M317" s="28" t="str">
        <f t="shared" si="43"/>
        <v>Sell</v>
      </c>
      <c r="N317" s="26">
        <f t="shared" si="42"/>
        <v>0</v>
      </c>
      <c r="O317" s="26">
        <f t="shared" si="44"/>
        <v>90</v>
      </c>
    </row>
    <row r="318" spans="1:15" x14ac:dyDescent="0.25">
      <c r="A318" s="26">
        <v>306</v>
      </c>
      <c r="B318" s="27">
        <v>43041</v>
      </c>
      <c r="C318" s="26">
        <f>VLOOKUP(B319, 'BTC e ETH'!$A$2:$B$6967, 2, TRUE)</f>
        <v>7278.4</v>
      </c>
      <c r="D318" s="26">
        <f>VLOOKUP(B319, 'BTC e ETH'!$C$2:$D$6967, 2, TRUE)</f>
        <v>303.47000000000003</v>
      </c>
      <c r="E318" s="26">
        <f t="shared" si="38"/>
        <v>3.1773835779893318</v>
      </c>
      <c r="F318" s="26">
        <f>IF(A318&gt;$C$3, AVERAGE(INDEX($E$13:$E$1358, A318-$C$3):E317), "")</f>
        <v>3.0119210971281021</v>
      </c>
      <c r="G318" s="26">
        <f>IF(A318&gt;$C$3, STDEV(INDEX($E$13:$E$1358, A318-$C$3):E317), "")</f>
        <v>7.6632766274871977E-2</v>
      </c>
      <c r="H318" s="26">
        <f t="shared" si="39"/>
        <v>2.1591610078088119</v>
      </c>
      <c r="I318" s="26" t="str">
        <f t="shared" si="40"/>
        <v>Sell</v>
      </c>
      <c r="J318" s="26">
        <f t="shared" si="45"/>
        <v>6727.3</v>
      </c>
      <c r="K318" s="26">
        <f t="shared" si="37"/>
        <v>288.60000000000002</v>
      </c>
      <c r="L318" s="26">
        <f t="shared" si="41"/>
        <v>25.369999999999941</v>
      </c>
      <c r="M318" s="28" t="str">
        <f t="shared" si="43"/>
        <v>Sell</v>
      </c>
      <c r="N318" s="26">
        <f t="shared" si="42"/>
        <v>0</v>
      </c>
      <c r="O318" s="26">
        <f t="shared" si="44"/>
        <v>90</v>
      </c>
    </row>
    <row r="319" spans="1:15" x14ac:dyDescent="0.25">
      <c r="A319" s="26">
        <v>307</v>
      </c>
      <c r="B319" s="27">
        <v>43042</v>
      </c>
      <c r="C319" s="26">
        <f>VLOOKUP(B320, 'BTC e ETH'!$A$2:$B$6967, 2, TRUE)</f>
        <v>7369</v>
      </c>
      <c r="D319" s="26">
        <f>VLOOKUP(B320, 'BTC e ETH'!$C$2:$D$6967, 2, TRUE)</f>
        <v>299.48</v>
      </c>
      <c r="E319" s="26">
        <f t="shared" si="38"/>
        <v>3.2029896534045146</v>
      </c>
      <c r="F319" s="26">
        <f>IF(A319&gt;$C$3, AVERAGE(INDEX($E$13:$E$1358, A319-$C$3):E318), "")</f>
        <v>3.0290521193343651</v>
      </c>
      <c r="G319" s="26">
        <f>IF(A319&gt;$C$3, STDEV(INDEX($E$13:$E$1358, A319-$C$3):E318), "")</f>
        <v>8.3160393180763043E-2</v>
      </c>
      <c r="H319" s="26">
        <f t="shared" si="39"/>
        <v>2.091591049744884</v>
      </c>
      <c r="I319" s="26" t="str">
        <f t="shared" si="40"/>
        <v>Sell</v>
      </c>
      <c r="J319" s="26">
        <f t="shared" si="45"/>
        <v>6727.3</v>
      </c>
      <c r="K319" s="26">
        <f t="shared" si="37"/>
        <v>288.60000000000002</v>
      </c>
      <c r="L319" s="26">
        <f t="shared" si="41"/>
        <v>42.41</v>
      </c>
      <c r="M319" s="28" t="str">
        <f t="shared" si="43"/>
        <v>Sell</v>
      </c>
      <c r="N319" s="26">
        <f t="shared" si="42"/>
        <v>0</v>
      </c>
      <c r="O319" s="26">
        <f t="shared" si="44"/>
        <v>90</v>
      </c>
    </row>
    <row r="320" spans="1:15" x14ac:dyDescent="0.25">
      <c r="A320" s="26">
        <v>308</v>
      </c>
      <c r="B320" s="27">
        <v>43043</v>
      </c>
      <c r="C320" s="26">
        <f>VLOOKUP(B321, 'BTC e ETH'!$A$2:$B$6967, 2, TRUE)</f>
        <v>7382</v>
      </c>
      <c r="D320" s="26">
        <f>VLOOKUP(B321, 'BTC e ETH'!$C$2:$D$6967, 2, TRUE)</f>
        <v>295.63</v>
      </c>
      <c r="E320" s="26">
        <f t="shared" si="38"/>
        <v>3.2176912111675362</v>
      </c>
      <c r="F320" s="26">
        <f>IF(A320&gt;$C$3, AVERAGE(INDEX($E$13:$E$1358, A320-$C$3):E319), "")</f>
        <v>3.0436192145894276</v>
      </c>
      <c r="G320" s="26">
        <f>IF(A320&gt;$C$3, STDEV(INDEX($E$13:$E$1358, A320-$C$3):E319), "")</f>
        <v>9.3313599273711648E-2</v>
      </c>
      <c r="H320" s="26">
        <f t="shared" si="39"/>
        <v>1.8654515304624866</v>
      </c>
      <c r="I320" s="26" t="str">
        <f t="shared" si="40"/>
        <v>Sell</v>
      </c>
      <c r="J320" s="26">
        <f t="shared" si="45"/>
        <v>6727.3</v>
      </c>
      <c r="K320" s="26">
        <f t="shared" si="37"/>
        <v>288.60000000000002</v>
      </c>
      <c r="L320" s="26">
        <f t="shared" si="41"/>
        <v>51.410000000000039</v>
      </c>
      <c r="M320" s="28" t="str">
        <f t="shared" si="43"/>
        <v>Sell</v>
      </c>
      <c r="N320" s="26">
        <f t="shared" si="42"/>
        <v>0</v>
      </c>
      <c r="O320" s="26">
        <f t="shared" si="44"/>
        <v>90</v>
      </c>
    </row>
    <row r="321" spans="1:15" x14ac:dyDescent="0.25">
      <c r="A321" s="26">
        <v>309</v>
      </c>
      <c r="B321" s="27">
        <v>43044</v>
      </c>
      <c r="C321" s="26">
        <f>VLOOKUP(B322, 'BTC e ETH'!$A$2:$B$6967, 2, TRUE)</f>
        <v>6955</v>
      </c>
      <c r="D321" s="26">
        <f>VLOOKUP(B322, 'BTC e ETH'!$C$2:$D$6967, 2, TRUE)</f>
        <v>296.89999999999998</v>
      </c>
      <c r="E321" s="26">
        <f t="shared" si="38"/>
        <v>3.1538207225878292</v>
      </c>
      <c r="F321" s="26">
        <f>IF(A321&gt;$C$3, AVERAGE(INDEX($E$13:$E$1358, A321-$C$3):E320), "")</f>
        <v>3.0581885034198497</v>
      </c>
      <c r="G321" s="26">
        <f>IF(A321&gt;$C$3, STDEV(INDEX($E$13:$E$1358, A321-$C$3):E320), "")</f>
        <v>0.10248475242306128</v>
      </c>
      <c r="H321" s="26">
        <f t="shared" si="39"/>
        <v>0.93313607055619108</v>
      </c>
      <c r="I321" s="26" t="str">
        <f t="shared" si="40"/>
        <v/>
      </c>
      <c r="J321" s="26">
        <f t="shared" si="45"/>
        <v>6727.3</v>
      </c>
      <c r="K321" s="26">
        <f t="shared" si="37"/>
        <v>288.60000000000002</v>
      </c>
      <c r="L321" s="26">
        <f t="shared" si="41"/>
        <v>6.1700000000000728</v>
      </c>
      <c r="M321" s="28" t="str">
        <f t="shared" si="43"/>
        <v>Sell</v>
      </c>
      <c r="N321" s="26">
        <f t="shared" si="42"/>
        <v>0</v>
      </c>
      <c r="O321" s="26">
        <f t="shared" si="44"/>
        <v>90</v>
      </c>
    </row>
    <row r="322" spans="1:15" x14ac:dyDescent="0.25">
      <c r="A322" s="26">
        <v>310</v>
      </c>
      <c r="B322" s="27">
        <v>43045</v>
      </c>
      <c r="C322" s="26">
        <f>VLOOKUP(B323, 'BTC e ETH'!$A$2:$B$6967, 2, TRUE)</f>
        <v>7103.3</v>
      </c>
      <c r="D322" s="26">
        <f>VLOOKUP(B323, 'BTC e ETH'!$C$2:$D$6967, 2, TRUE)</f>
        <v>291.42</v>
      </c>
      <c r="E322" s="26">
        <f t="shared" si="38"/>
        <v>3.1935492181952672</v>
      </c>
      <c r="F322" s="26">
        <f>IF(A322&gt;$C$3, AVERAGE(INDEX($E$13:$E$1358, A322-$C$3):E321), "")</f>
        <v>3.0674957867270836</v>
      </c>
      <c r="G322" s="26">
        <f>IF(A322&gt;$C$3, STDEV(INDEX($E$13:$E$1358, A322-$C$3):E321), "")</f>
        <v>0.10452474143448225</v>
      </c>
      <c r="H322" s="26">
        <f t="shared" si="39"/>
        <v>1.2059674076993137</v>
      </c>
      <c r="I322" s="26" t="str">
        <f t="shared" si="40"/>
        <v/>
      </c>
      <c r="J322" s="26">
        <f t="shared" si="45"/>
        <v>6727.3</v>
      </c>
      <c r="K322" s="26">
        <f t="shared" si="37"/>
        <v>288.60000000000002</v>
      </c>
      <c r="L322" s="26">
        <f t="shared" si="41"/>
        <v>31.960000000000015</v>
      </c>
      <c r="M322" s="28" t="str">
        <f t="shared" si="43"/>
        <v>Sell</v>
      </c>
      <c r="N322" s="26">
        <f t="shared" si="42"/>
        <v>0</v>
      </c>
      <c r="O322" s="26">
        <f t="shared" si="44"/>
        <v>90</v>
      </c>
    </row>
    <row r="323" spans="1:15" x14ac:dyDescent="0.25">
      <c r="A323" s="26">
        <v>311</v>
      </c>
      <c r="B323" s="27">
        <v>43046</v>
      </c>
      <c r="C323" s="26">
        <f>VLOOKUP(B324, 'BTC e ETH'!$A$2:$B$6967, 2, TRUE)</f>
        <v>7442.4</v>
      </c>
      <c r="D323" s="26">
        <f>VLOOKUP(B324, 'BTC e ETH'!$C$2:$D$6967, 2, TRUE)</f>
        <v>307.5</v>
      </c>
      <c r="E323" s="26">
        <f t="shared" si="38"/>
        <v>3.1864735692077764</v>
      </c>
      <c r="F323" s="26">
        <f>IF(A323&gt;$C$3, AVERAGE(INDEX($E$13:$E$1358, A323-$C$3):E322), "")</f>
        <v>3.0782714871287462</v>
      </c>
      <c r="G323" s="26">
        <f>IF(A323&gt;$C$3, STDEV(INDEX($E$13:$E$1358, A323-$C$3):E322), "")</f>
        <v>0.10883721454381197</v>
      </c>
      <c r="H323" s="26">
        <f t="shared" si="39"/>
        <v>0.99416438148069153</v>
      </c>
      <c r="I323" s="26" t="str">
        <f t="shared" si="40"/>
        <v/>
      </c>
      <c r="J323" s="26">
        <f t="shared" si="45"/>
        <v>6727.3</v>
      </c>
      <c r="K323" s="26">
        <f t="shared" si="37"/>
        <v>288.60000000000002</v>
      </c>
      <c r="L323" s="26">
        <f t="shared" si="41"/>
        <v>33.709999999999994</v>
      </c>
      <c r="M323" s="28" t="str">
        <f t="shared" si="43"/>
        <v>Sell</v>
      </c>
      <c r="N323" s="26">
        <f t="shared" si="42"/>
        <v>0</v>
      </c>
      <c r="O323" s="26">
        <f t="shared" si="44"/>
        <v>90</v>
      </c>
    </row>
    <row r="324" spans="1:15" x14ac:dyDescent="0.25">
      <c r="A324" s="26">
        <v>312</v>
      </c>
      <c r="B324" s="27">
        <v>43047</v>
      </c>
      <c r="C324" s="26">
        <f>VLOOKUP(B325, 'BTC e ETH'!$A$2:$B$6967, 2, TRUE)</f>
        <v>7126.2</v>
      </c>
      <c r="D324" s="26">
        <f>VLOOKUP(B325, 'BTC e ETH'!$C$2:$D$6967, 2, TRUE)</f>
        <v>319.52</v>
      </c>
      <c r="E324" s="26">
        <f t="shared" si="38"/>
        <v>3.1047135423407446</v>
      </c>
      <c r="F324" s="26">
        <f>IF(A324&gt;$C$3, AVERAGE(INDEX($E$13:$E$1358, A324-$C$3):E323), "")</f>
        <v>3.0958459451193772</v>
      </c>
      <c r="G324" s="26">
        <f>IF(A324&gt;$C$3, STDEV(INDEX($E$13:$E$1358, A324-$C$3):E323), "")</f>
        <v>0.10308060662677448</v>
      </c>
      <c r="H324" s="26">
        <f t="shared" si="39"/>
        <v>8.6025854052978884E-2</v>
      </c>
      <c r="I324" s="26" t="str">
        <f t="shared" si="40"/>
        <v/>
      </c>
      <c r="J324" s="26">
        <f t="shared" si="45"/>
        <v>6727.3</v>
      </c>
      <c r="K324" s="26">
        <f t="shared" si="37"/>
        <v>288.60000000000002</v>
      </c>
      <c r="L324" s="26">
        <f t="shared" si="41"/>
        <v>-21.949999999999953</v>
      </c>
      <c r="M324" s="28" t="str">
        <f t="shared" si="43"/>
        <v>Sell</v>
      </c>
      <c r="N324" s="26">
        <f t="shared" si="42"/>
        <v>0</v>
      </c>
      <c r="O324" s="26">
        <f t="shared" si="44"/>
        <v>90</v>
      </c>
    </row>
    <row r="325" spans="1:15" x14ac:dyDescent="0.25">
      <c r="A325" s="26">
        <v>313</v>
      </c>
      <c r="B325" s="27">
        <v>43048</v>
      </c>
      <c r="C325" s="26">
        <f>VLOOKUP(B326, 'BTC e ETH'!$A$2:$B$6967, 2, TRUE)</f>
        <v>6542.2</v>
      </c>
      <c r="D325" s="26">
        <f>VLOOKUP(B326, 'BTC e ETH'!$C$2:$D$6967, 2, TRUE)</f>
        <v>296.18</v>
      </c>
      <c r="E325" s="26">
        <f t="shared" si="38"/>
        <v>3.0950614017122819</v>
      </c>
      <c r="F325" s="26">
        <f>IF(A325&gt;$C$3, AVERAGE(INDEX($E$13:$E$1358, A325-$C$3):E324), "")</f>
        <v>3.1052808065767352</v>
      </c>
      <c r="G325" s="26">
        <f>IF(A325&gt;$C$3, STDEV(INDEX($E$13:$E$1358, A325-$C$3):E324), "")</f>
        <v>9.6327013879145648E-2</v>
      </c>
      <c r="H325" s="26">
        <f t="shared" si="39"/>
        <v>-0.10609074705954036</v>
      </c>
      <c r="I325" s="26" t="str">
        <f t="shared" si="40"/>
        <v/>
      </c>
      <c r="J325" s="26" t="str">
        <f t="shared" si="45"/>
        <v/>
      </c>
      <c r="K325" s="26" t="str">
        <f t="shared" si="37"/>
        <v/>
      </c>
      <c r="L325" s="26">
        <f t="shared" si="41"/>
        <v>-33.67</v>
      </c>
      <c r="M325" s="28" t="str">
        <f t="shared" si="43"/>
        <v>SL</v>
      </c>
      <c r="N325" s="26">
        <f t="shared" si="42"/>
        <v>-30</v>
      </c>
      <c r="O325" s="26">
        <f t="shared" si="44"/>
        <v>60</v>
      </c>
    </row>
    <row r="326" spans="1:15" x14ac:dyDescent="0.25">
      <c r="A326" s="26">
        <v>314</v>
      </c>
      <c r="B326" s="27">
        <v>43049</v>
      </c>
      <c r="C326" s="26">
        <f>VLOOKUP(B327, 'BTC e ETH'!$A$2:$B$6967, 2, TRUE)</f>
        <v>6300.7</v>
      </c>
      <c r="D326" s="26">
        <f>VLOOKUP(B327, 'BTC e ETH'!$C$2:$D$6967, 2, TRUE)</f>
        <v>313.07</v>
      </c>
      <c r="E326" s="26">
        <f t="shared" si="38"/>
        <v>3.0019892096098584</v>
      </c>
      <c r="F326" s="26">
        <f>IF(A326&gt;$C$3, AVERAGE(INDEX($E$13:$E$1358, A326-$C$3):E325), "")</f>
        <v>3.1120384337111044</v>
      </c>
      <c r="G326" s="26">
        <f>IF(A326&gt;$C$3, STDEV(INDEX($E$13:$E$1358, A326-$C$3):E325), "")</f>
        <v>9.1367787671206457E-2</v>
      </c>
      <c r="H326" s="26">
        <f t="shared" si="39"/>
        <v>-1.2044641432850065</v>
      </c>
      <c r="I326" s="26" t="str">
        <f t="shared" si="40"/>
        <v/>
      </c>
      <c r="J326" s="26" t="str">
        <f t="shared" si="45"/>
        <v/>
      </c>
      <c r="K326" s="26" t="str">
        <f t="shared" si="37"/>
        <v/>
      </c>
      <c r="L326" s="26" t="str">
        <f t="shared" si="41"/>
        <v/>
      </c>
      <c r="M326" s="28" t="str">
        <f t="shared" si="43"/>
        <v/>
      </c>
      <c r="N326" s="26">
        <f t="shared" si="42"/>
        <v>0</v>
      </c>
      <c r="O326" s="26">
        <f t="shared" si="44"/>
        <v>60</v>
      </c>
    </row>
    <row r="327" spans="1:15" x14ac:dyDescent="0.25">
      <c r="A327" s="26">
        <v>315</v>
      </c>
      <c r="B327" s="27">
        <v>43050</v>
      </c>
      <c r="C327" s="26">
        <f>VLOOKUP(B328, 'BTC e ETH'!$A$2:$B$6967, 2, TRUE)</f>
        <v>5822.1</v>
      </c>
      <c r="D327" s="26">
        <f>VLOOKUP(B328, 'BTC e ETH'!$C$2:$D$6967, 2, TRUE)</f>
        <v>303.89999999999998</v>
      </c>
      <c r="E327" s="26">
        <f t="shared" si="38"/>
        <v>2.9527176004634117</v>
      </c>
      <c r="F327" s="26">
        <f>IF(A327&gt;$C$3, AVERAGE(INDEX($E$13:$E$1358, A327-$C$3):E326), "")</f>
        <v>3.1142845385607933</v>
      </c>
      <c r="G327" s="26">
        <f>IF(A327&gt;$C$3, STDEV(INDEX($E$13:$E$1358, A327-$C$3):E326), "")</f>
        <v>8.7931286881652512E-2</v>
      </c>
      <c r="H327" s="26">
        <f t="shared" si="39"/>
        <v>-1.8374226492879151</v>
      </c>
      <c r="I327" s="26" t="str">
        <f t="shared" si="40"/>
        <v>Buy</v>
      </c>
      <c r="J327" s="26">
        <f t="shared" si="45"/>
        <v>303.89999999999998</v>
      </c>
      <c r="K327" s="26">
        <f t="shared" si="37"/>
        <v>5822.1</v>
      </c>
      <c r="L327" s="26" t="str">
        <f t="shared" si="41"/>
        <v/>
      </c>
      <c r="M327" s="28" t="str">
        <f t="shared" si="43"/>
        <v>Buy</v>
      </c>
      <c r="N327" s="26">
        <f t="shared" si="42"/>
        <v>0</v>
      </c>
      <c r="O327" s="26">
        <f t="shared" si="44"/>
        <v>60</v>
      </c>
    </row>
    <row r="328" spans="1:15" x14ac:dyDescent="0.25">
      <c r="A328" s="26">
        <v>316</v>
      </c>
      <c r="B328" s="27">
        <v>43051</v>
      </c>
      <c r="C328" s="26">
        <f>VLOOKUP(B329, 'BTC e ETH'!$A$2:$B$6967, 2, TRUE)</f>
        <v>6474.6</v>
      </c>
      <c r="D328" s="26">
        <f>VLOOKUP(B329, 'BTC e ETH'!$C$2:$D$6967, 2, TRUE)</f>
        <v>313.22000000000003</v>
      </c>
      <c r="E328" s="26">
        <f t="shared" si="38"/>
        <v>3.028736289559455</v>
      </c>
      <c r="F328" s="26">
        <f>IF(A328&gt;$C$3, AVERAGE(INDEX($E$13:$E$1358, A328-$C$3):E327), "")</f>
        <v>3.1131333514690085</v>
      </c>
      <c r="G328" s="26">
        <f>IF(A328&gt;$C$3, STDEV(INDEX($E$13:$E$1358, A328-$C$3):E327), "")</f>
        <v>9.004305104160136E-2</v>
      </c>
      <c r="H328" s="26">
        <f t="shared" si="39"/>
        <v>-0.93729678118704263</v>
      </c>
      <c r="I328" s="26" t="str">
        <f t="shared" si="40"/>
        <v/>
      </c>
      <c r="J328" s="26" t="str">
        <f t="shared" si="45"/>
        <v/>
      </c>
      <c r="K328" s="26" t="str">
        <f t="shared" si="37"/>
        <v/>
      </c>
      <c r="L328" s="26">
        <f t="shared" si="41"/>
        <v>-46.6099999999999</v>
      </c>
      <c r="M328" s="28" t="str">
        <f t="shared" si="43"/>
        <v>SL</v>
      </c>
      <c r="N328" s="26">
        <f t="shared" si="42"/>
        <v>-30</v>
      </c>
      <c r="O328" s="26">
        <f t="shared" si="44"/>
        <v>30</v>
      </c>
    </row>
    <row r="329" spans="1:15" x14ac:dyDescent="0.25">
      <c r="A329" s="26">
        <v>317</v>
      </c>
      <c r="B329" s="27">
        <v>43052</v>
      </c>
      <c r="C329" s="26">
        <f>VLOOKUP(B330, 'BTC e ETH'!$A$2:$B$6967, 2, TRUE)</f>
        <v>6579.2</v>
      </c>
      <c r="D329" s="26">
        <f>VLOOKUP(B330, 'BTC e ETH'!$C$2:$D$6967, 2, TRUE)</f>
        <v>334.28</v>
      </c>
      <c r="E329" s="26">
        <f t="shared" si="38"/>
        <v>2.9796894712475011</v>
      </c>
      <c r="F329" s="26">
        <f>IF(A329&gt;$C$3, AVERAGE(INDEX($E$13:$E$1358, A329-$C$3):E328), "")</f>
        <v>3.1145909227048363</v>
      </c>
      <c r="G329" s="26">
        <f>IF(A329&gt;$C$3, STDEV(INDEX($E$13:$E$1358, A329-$C$3):E328), "")</f>
        <v>8.8361347941154689E-2</v>
      </c>
      <c r="H329" s="26">
        <f t="shared" si="39"/>
        <v>-1.5267020546944858</v>
      </c>
      <c r="I329" s="26" t="str">
        <f t="shared" si="40"/>
        <v/>
      </c>
      <c r="J329" s="26" t="str">
        <f t="shared" si="45"/>
        <v/>
      </c>
      <c r="K329" s="26" t="str">
        <f t="shared" si="37"/>
        <v/>
      </c>
      <c r="L329" s="26" t="str">
        <f t="shared" si="41"/>
        <v/>
      </c>
      <c r="M329" s="28" t="str">
        <f t="shared" si="43"/>
        <v/>
      </c>
      <c r="N329" s="26">
        <f t="shared" si="42"/>
        <v>0</v>
      </c>
      <c r="O329" s="26">
        <f t="shared" si="44"/>
        <v>30</v>
      </c>
    </row>
    <row r="330" spans="1:15" x14ac:dyDescent="0.25">
      <c r="A330" s="26">
        <v>318</v>
      </c>
      <c r="B330" s="27">
        <v>43053</v>
      </c>
      <c r="C330" s="26">
        <f>VLOOKUP(B331, 'BTC e ETH'!$A$2:$B$6967, 2, TRUE)</f>
        <v>7278.3</v>
      </c>
      <c r="D330" s="26">
        <f>VLOOKUP(B331, 'BTC e ETH'!$C$2:$D$6967, 2, TRUE)</f>
        <v>330.59</v>
      </c>
      <c r="E330" s="26">
        <f t="shared" si="38"/>
        <v>3.0917736605424309</v>
      </c>
      <c r="F330" s="26">
        <f>IF(A330&gt;$C$3, AVERAGE(INDEX($E$13:$E$1358, A330-$C$3):E329), "")</f>
        <v>3.1136812030401297</v>
      </c>
      <c r="G330" s="26">
        <f>IF(A330&gt;$C$3, STDEV(INDEX($E$13:$E$1358, A330-$C$3):E329), "")</f>
        <v>8.9758104634835009E-2</v>
      </c>
      <c r="H330" s="26">
        <f t="shared" si="39"/>
        <v>-0.2440731406576136</v>
      </c>
      <c r="I330" s="26" t="str">
        <f t="shared" si="40"/>
        <v/>
      </c>
      <c r="J330" s="26" t="str">
        <f t="shared" si="45"/>
        <v/>
      </c>
      <c r="K330" s="26" t="str">
        <f t="shared" si="37"/>
        <v/>
      </c>
      <c r="L330" s="26" t="str">
        <f t="shared" si="41"/>
        <v/>
      </c>
      <c r="M330" s="28" t="str">
        <f t="shared" si="43"/>
        <v/>
      </c>
      <c r="N330" s="26">
        <f t="shared" si="42"/>
        <v>0</v>
      </c>
      <c r="O330" s="26">
        <f t="shared" si="44"/>
        <v>30</v>
      </c>
    </row>
    <row r="331" spans="1:15" x14ac:dyDescent="0.25">
      <c r="A331" s="26">
        <v>319</v>
      </c>
      <c r="B331" s="27">
        <v>43054</v>
      </c>
      <c r="C331" s="26">
        <f>VLOOKUP(B332, 'BTC e ETH'!$A$2:$B$6967, 2, TRUE)</f>
        <v>7864.2</v>
      </c>
      <c r="D331" s="26">
        <f>VLOOKUP(B332, 'BTC e ETH'!$C$2:$D$6967, 2, TRUE)</f>
        <v>330.76</v>
      </c>
      <c r="E331" s="26">
        <f t="shared" si="38"/>
        <v>3.1686830569995892</v>
      </c>
      <c r="F331" s="26">
        <f>IF(A331&gt;$C$3, AVERAGE(INDEX($E$13:$E$1358, A331-$C$3):E330), "")</f>
        <v>3.1159918497448897</v>
      </c>
      <c r="G331" s="26">
        <f>IF(A331&gt;$C$3, STDEV(INDEX($E$13:$E$1358, A331-$C$3):E330), "")</f>
        <v>8.863699806911815E-2</v>
      </c>
      <c r="H331" s="26">
        <f t="shared" si="39"/>
        <v>0.59446064738802895</v>
      </c>
      <c r="I331" s="26" t="str">
        <f t="shared" si="40"/>
        <v/>
      </c>
      <c r="J331" s="26" t="str">
        <f t="shared" si="45"/>
        <v/>
      </c>
      <c r="K331" s="26" t="str">
        <f t="shared" si="37"/>
        <v/>
      </c>
      <c r="L331" s="26" t="str">
        <f t="shared" si="41"/>
        <v/>
      </c>
      <c r="M331" s="28" t="str">
        <f t="shared" si="43"/>
        <v/>
      </c>
      <c r="N331" s="26">
        <f t="shared" si="42"/>
        <v>0</v>
      </c>
      <c r="O331" s="26">
        <f t="shared" si="44"/>
        <v>30</v>
      </c>
    </row>
    <row r="332" spans="1:15" x14ac:dyDescent="0.25">
      <c r="A332" s="26">
        <v>320</v>
      </c>
      <c r="B332" s="27">
        <v>43055</v>
      </c>
      <c r="C332" s="26">
        <f>VLOOKUP(B333, 'BTC e ETH'!$A$2:$B$6967, 2, TRUE)</f>
        <v>7677.9</v>
      </c>
      <c r="D332" s="26">
        <f>VLOOKUP(B333, 'BTC e ETH'!$C$2:$D$6967, 2, TRUE)</f>
        <v>331</v>
      </c>
      <c r="E332" s="26">
        <f t="shared" si="38"/>
        <v>3.1439829758738056</v>
      </c>
      <c r="F332" s="26">
        <f>IF(A332&gt;$C$3, AVERAGE(INDEX($E$13:$E$1358, A332-$C$3):E331), "")</f>
        <v>3.1173115530719291</v>
      </c>
      <c r="G332" s="26">
        <f>IF(A332&gt;$C$3, STDEV(INDEX($E$13:$E$1358, A332-$C$3):E331), "")</f>
        <v>8.9306598208612809E-2</v>
      </c>
      <c r="H332" s="26">
        <f t="shared" si="39"/>
        <v>0.29865008114601205</v>
      </c>
      <c r="I332" s="26" t="str">
        <f t="shared" si="40"/>
        <v/>
      </c>
      <c r="J332" s="26" t="str">
        <f t="shared" si="45"/>
        <v/>
      </c>
      <c r="K332" s="26" t="str">
        <f t="shared" si="37"/>
        <v/>
      </c>
      <c r="L332" s="26" t="str">
        <f t="shared" si="41"/>
        <v/>
      </c>
      <c r="M332" s="28" t="str">
        <f t="shared" si="43"/>
        <v/>
      </c>
      <c r="N332" s="26">
        <f t="shared" si="42"/>
        <v>0</v>
      </c>
      <c r="O332" s="26">
        <f t="shared" si="44"/>
        <v>30</v>
      </c>
    </row>
    <row r="333" spans="1:15" x14ac:dyDescent="0.25">
      <c r="A333" s="26">
        <v>321</v>
      </c>
      <c r="B333" s="27">
        <v>43056</v>
      </c>
      <c r="C333" s="26">
        <f>VLOOKUP(B334, 'BTC e ETH'!$A$2:$B$6967, 2, TRUE)</f>
        <v>7773.3</v>
      </c>
      <c r="D333" s="26">
        <f>VLOOKUP(B334, 'BTC e ETH'!$C$2:$D$6967, 2, TRUE)</f>
        <v>346.68</v>
      </c>
      <c r="E333" s="26">
        <f t="shared" si="38"/>
        <v>3.110047899356315</v>
      </c>
      <c r="F333" s="26">
        <f>IF(A333&gt;$C$3, AVERAGE(INDEX($E$13:$E$1358, A333-$C$3):E332), "")</f>
        <v>3.1132836773934227</v>
      </c>
      <c r="G333" s="26">
        <f>IF(A333&gt;$C$3, STDEV(INDEX($E$13:$E$1358, A333-$C$3):E332), "")</f>
        <v>8.6413778546808956E-2</v>
      </c>
      <c r="H333" s="26">
        <f t="shared" si="39"/>
        <v>-3.7445163161739993E-2</v>
      </c>
      <c r="I333" s="26" t="str">
        <f t="shared" si="40"/>
        <v/>
      </c>
      <c r="J333" s="26" t="str">
        <f t="shared" si="45"/>
        <v/>
      </c>
      <c r="K333" s="26" t="str">
        <f t="shared" ref="K333:K396" si="46">IF(M333=M332, K332, IF(OR(M333="TP", M333="SL"), "",IF(I333="Buy", C333, IF(I333="Sell", D333, ""))))</f>
        <v/>
      </c>
      <c r="L333" s="26" t="str">
        <f t="shared" si="41"/>
        <v/>
      </c>
      <c r="M333" s="28" t="str">
        <f t="shared" si="43"/>
        <v/>
      </c>
      <c r="N333" s="26">
        <f t="shared" si="42"/>
        <v>0</v>
      </c>
      <c r="O333" s="26">
        <f t="shared" si="44"/>
        <v>30</v>
      </c>
    </row>
    <row r="334" spans="1:15" x14ac:dyDescent="0.25">
      <c r="A334" s="26">
        <v>322</v>
      </c>
      <c r="B334" s="27">
        <v>43057</v>
      </c>
      <c r="C334" s="26">
        <f>VLOOKUP(B335, 'BTC e ETH'!$A$2:$B$6967, 2, TRUE)</f>
        <v>8054.2</v>
      </c>
      <c r="D334" s="26">
        <f>VLOOKUP(B335, 'BTC e ETH'!$C$2:$D$6967, 2, TRUE)</f>
        <v>354.7</v>
      </c>
      <c r="E334" s="26">
        <f t="shared" ref="E334:E397" si="47">LN(C334/D334)</f>
        <v>3.12267661170493</v>
      </c>
      <c r="F334" s="26">
        <f>IF(A334&gt;$C$3, AVERAGE(INDEX($E$13:$E$1358, A334-$C$3):E333), "")</f>
        <v>3.1087946321512212</v>
      </c>
      <c r="G334" s="26">
        <f>IF(A334&gt;$C$3, STDEV(INDEX($E$13:$E$1358, A334-$C$3):E333), "")</f>
        <v>8.4575484380023824E-2</v>
      </c>
      <c r="H334" s="26">
        <f t="shared" ref="H334:H397" si="48">IF(F334="","",(E334-F334)/G334)</f>
        <v>0.1641371569488484</v>
      </c>
      <c r="I334" s="26" t="str">
        <f t="shared" ref="I334:I397" si="49">IF(H334="", "", IF(H334&lt;$C$4, "Buy", IF(H334&gt;$C$5, "Sell", "")))</f>
        <v/>
      </c>
      <c r="J334" s="26" t="str">
        <f t="shared" si="45"/>
        <v/>
      </c>
      <c r="K334" s="26" t="str">
        <f t="shared" si="46"/>
        <v/>
      </c>
      <c r="L334" s="26" t="str">
        <f t="shared" ref="L334:L397" si="50">IF(M333="Buy", (K333-C334)*$C$8+(D334-J333)*$C$9, IF(M333="Sell", (K333-D334)*$C$9+(C334-J333)*$C$8, ""))</f>
        <v/>
      </c>
      <c r="M334" s="28" t="str">
        <f t="shared" si="43"/>
        <v/>
      </c>
      <c r="N334" s="26">
        <f t="shared" ref="N334:N397" si="51">IF(IF(OR(M334="TP",M334="SL"),L334,0)&lt;=$C$6,$C$6,IF(IF(OR(M334="TP",M334="SL"),L334,0)&gt;$C$7,$C$7,IF(OR(M334="TP",M334="SL"),L334,0)))</f>
        <v>0</v>
      </c>
      <c r="O334" s="26">
        <f t="shared" si="44"/>
        <v>30</v>
      </c>
    </row>
    <row r="335" spans="1:15" x14ac:dyDescent="0.25">
      <c r="A335" s="26">
        <v>323</v>
      </c>
      <c r="B335" s="27">
        <v>43058</v>
      </c>
      <c r="C335" s="26">
        <f>VLOOKUP(B336, 'BTC e ETH'!$A$2:$B$6967, 2, TRUE)</f>
        <v>8245.1</v>
      </c>
      <c r="D335" s="26">
        <f>VLOOKUP(B336, 'BTC e ETH'!$C$2:$D$6967, 2, TRUE)</f>
        <v>367.94</v>
      </c>
      <c r="E335" s="26">
        <f t="shared" si="47"/>
        <v>3.109454482085277</v>
      </c>
      <c r="F335" s="26">
        <f>IF(A335&gt;$C$3, AVERAGE(INDEX($E$13:$E$1358, A335-$C$3):E334), "")</f>
        <v>3.1034404293712488</v>
      </c>
      <c r="G335" s="26">
        <f>IF(A335&gt;$C$3, STDEV(INDEX($E$13:$E$1358, A335-$C$3):E334), "")</f>
        <v>8.0636827296352284E-2</v>
      </c>
      <c r="H335" s="26">
        <f t="shared" si="48"/>
        <v>7.4581961067561389E-2</v>
      </c>
      <c r="I335" s="26" t="str">
        <f t="shared" si="49"/>
        <v/>
      </c>
      <c r="J335" s="26" t="str">
        <f t="shared" si="45"/>
        <v/>
      </c>
      <c r="K335" s="26" t="str">
        <f t="shared" si="46"/>
        <v/>
      </c>
      <c r="L335" s="26" t="str">
        <f t="shared" si="50"/>
        <v/>
      </c>
      <c r="M335" s="28" t="str">
        <f t="shared" ref="M335:M398" si="52">IF(OR(M334="", M334="SL", M334="TP"), I335, IF(L335="", "", IF(L335&lt;$C$6, "SL", IF(L335&gt;$C$7, "TP", M334))))</f>
        <v/>
      </c>
      <c r="N335" s="26">
        <f t="shared" si="51"/>
        <v>0</v>
      </c>
      <c r="O335" s="26">
        <f t="shared" ref="O335:O398" si="53">N335+O334</f>
        <v>30</v>
      </c>
    </row>
    <row r="336" spans="1:15" x14ac:dyDescent="0.25">
      <c r="A336" s="26">
        <v>324</v>
      </c>
      <c r="B336" s="27">
        <v>43059</v>
      </c>
      <c r="C336" s="26">
        <f>VLOOKUP(B337, 'BTC e ETH'!$A$2:$B$6967, 2, TRUE)</f>
        <v>8097.3</v>
      </c>
      <c r="D336" s="26">
        <f>VLOOKUP(B337, 'BTC e ETH'!$C$2:$D$6967, 2, TRUE)</f>
        <v>360</v>
      </c>
      <c r="E336" s="26">
        <f t="shared" si="47"/>
        <v>3.1131819203091369</v>
      </c>
      <c r="F336" s="26">
        <f>IF(A336&gt;$C$3, AVERAGE(INDEX($E$13:$E$1358, A336-$C$3):E335), "")</f>
        <v>3.0962246474324315</v>
      </c>
      <c r="G336" s="26">
        <f>IF(A336&gt;$C$3, STDEV(INDEX($E$13:$E$1358, A336-$C$3):E335), "")</f>
        <v>7.4274628375307378E-2</v>
      </c>
      <c r="H336" s="26">
        <f t="shared" si="48"/>
        <v>0.22830505177381397</v>
      </c>
      <c r="I336" s="26" t="str">
        <f t="shared" si="49"/>
        <v/>
      </c>
      <c r="J336" s="26" t="str">
        <f t="shared" si="45"/>
        <v/>
      </c>
      <c r="K336" s="26" t="str">
        <f t="shared" si="46"/>
        <v/>
      </c>
      <c r="L336" s="26" t="str">
        <f t="shared" si="50"/>
        <v/>
      </c>
      <c r="M336" s="28" t="str">
        <f t="shared" si="52"/>
        <v/>
      </c>
      <c r="N336" s="26">
        <f t="shared" si="51"/>
        <v>0</v>
      </c>
      <c r="O336" s="26">
        <f t="shared" si="53"/>
        <v>30</v>
      </c>
    </row>
    <row r="337" spans="1:15" x14ac:dyDescent="0.25">
      <c r="A337" s="26">
        <v>325</v>
      </c>
      <c r="B337" s="27">
        <v>43060</v>
      </c>
      <c r="C337" s="26">
        <f>VLOOKUP(B338, 'BTC e ETH'!$A$2:$B$6967, 2, TRUE)</f>
        <v>8230.1</v>
      </c>
      <c r="D337" s="26">
        <f>VLOOKUP(B338, 'BTC e ETH'!$C$2:$D$6967, 2, TRUE)</f>
        <v>380.48</v>
      </c>
      <c r="E337" s="26">
        <f t="shared" si="47"/>
        <v>3.0741198307631663</v>
      </c>
      <c r="F337" s="26">
        <f>IF(A337&gt;$C$3, AVERAGE(INDEX($E$13:$E$1358, A337-$C$3):E336), "")</f>
        <v>3.0935153939471856</v>
      </c>
      <c r="G337" s="26">
        <f>IF(A337&gt;$C$3, STDEV(INDEX($E$13:$E$1358, A337-$C$3):E336), "")</f>
        <v>7.2749190617716175E-2</v>
      </c>
      <c r="H337" s="26">
        <f t="shared" si="48"/>
        <v>-0.26660864566781811</v>
      </c>
      <c r="I337" s="26" t="str">
        <f t="shared" si="49"/>
        <v/>
      </c>
      <c r="J337" s="26" t="str">
        <f t="shared" si="45"/>
        <v/>
      </c>
      <c r="K337" s="26" t="str">
        <f t="shared" si="46"/>
        <v/>
      </c>
      <c r="L337" s="26" t="str">
        <f t="shared" si="50"/>
        <v/>
      </c>
      <c r="M337" s="28" t="str">
        <f t="shared" si="52"/>
        <v/>
      </c>
      <c r="N337" s="26">
        <f t="shared" si="51"/>
        <v>0</v>
      </c>
      <c r="O337" s="26">
        <f t="shared" si="53"/>
        <v>30</v>
      </c>
    </row>
    <row r="338" spans="1:15" x14ac:dyDescent="0.25">
      <c r="A338" s="26">
        <v>326</v>
      </c>
      <c r="B338" s="27">
        <v>43061</v>
      </c>
      <c r="C338" s="26">
        <f>VLOOKUP(B339, 'BTC e ETH'!$A$2:$B$6967, 2, TRUE)</f>
        <v>7977.1</v>
      </c>
      <c r="D338" s="26">
        <f>VLOOKUP(B339, 'BTC e ETH'!$C$2:$D$6967, 2, TRUE)</f>
        <v>405.19</v>
      </c>
      <c r="E338" s="26">
        <f t="shared" si="47"/>
        <v>2.9799741229744594</v>
      </c>
      <c r="F338" s="26">
        <f>IF(A338&gt;$C$3, AVERAGE(INDEX($E$13:$E$1358, A338-$C$3):E337), "")</f>
        <v>3.0855534347850457</v>
      </c>
      <c r="G338" s="26">
        <f>IF(A338&gt;$C$3, STDEV(INDEX($E$13:$E$1358, A338-$C$3):E337), "")</f>
        <v>6.735447607858773E-2</v>
      </c>
      <c r="H338" s="26">
        <f t="shared" si="48"/>
        <v>-1.5675173790587977</v>
      </c>
      <c r="I338" s="26" t="str">
        <f t="shared" si="49"/>
        <v/>
      </c>
      <c r="J338" s="26" t="str">
        <f t="shared" si="45"/>
        <v/>
      </c>
      <c r="K338" s="26" t="str">
        <f t="shared" si="46"/>
        <v/>
      </c>
      <c r="L338" s="26" t="str">
        <f t="shared" si="50"/>
        <v/>
      </c>
      <c r="M338" s="28" t="str">
        <f t="shared" si="52"/>
        <v/>
      </c>
      <c r="N338" s="26">
        <f t="shared" si="51"/>
        <v>0</v>
      </c>
      <c r="O338" s="26">
        <f t="shared" si="53"/>
        <v>30</v>
      </c>
    </row>
    <row r="339" spans="1:15" x14ac:dyDescent="0.25">
      <c r="A339" s="26">
        <v>327</v>
      </c>
      <c r="B339" s="27">
        <v>43062</v>
      </c>
      <c r="C339" s="26">
        <f>VLOOKUP(B340, 'BTC e ETH'!$A$2:$B$6967, 2, TRUE)</f>
        <v>8191.6</v>
      </c>
      <c r="D339" s="26">
        <f>VLOOKUP(B340, 'BTC e ETH'!$C$2:$D$6967, 2, TRUE)</f>
        <v>470.51</v>
      </c>
      <c r="E339" s="26">
        <f t="shared" si="47"/>
        <v>2.8570473051774634</v>
      </c>
      <c r="F339" s="26">
        <f>IF(A339&gt;$C$3, AVERAGE(INDEX($E$13:$E$1358, A339-$C$3):E338), "")</f>
        <v>3.0717868050361572</v>
      </c>
      <c r="G339" s="26">
        <f>IF(A339&gt;$C$3, STDEV(INDEX($E$13:$E$1358, A339-$C$3):E338), "")</f>
        <v>6.6349761760980952E-2</v>
      </c>
      <c r="H339" s="26">
        <f t="shared" si="48"/>
        <v>-3.2364773310305699</v>
      </c>
      <c r="I339" s="26" t="str">
        <f t="shared" si="49"/>
        <v>Buy</v>
      </c>
      <c r="J339" s="26">
        <f t="shared" si="45"/>
        <v>470.51</v>
      </c>
      <c r="K339" s="26">
        <f t="shared" si="46"/>
        <v>8191.6</v>
      </c>
      <c r="L339" s="26" t="str">
        <f t="shared" si="50"/>
        <v/>
      </c>
      <c r="M339" s="28" t="str">
        <f t="shared" si="52"/>
        <v>Buy</v>
      </c>
      <c r="N339" s="26">
        <f t="shared" si="51"/>
        <v>0</v>
      </c>
      <c r="O339" s="26">
        <f t="shared" si="53"/>
        <v>30</v>
      </c>
    </row>
    <row r="340" spans="1:15" x14ac:dyDescent="0.25">
      <c r="A340" s="26">
        <v>328</v>
      </c>
      <c r="B340" s="27">
        <v>43063</v>
      </c>
      <c r="C340" s="26">
        <f>VLOOKUP(B341, 'BTC e ETH'!$A$2:$B$6967, 2, TRUE)</f>
        <v>8766.2000000000007</v>
      </c>
      <c r="D340" s="26">
        <f>VLOOKUP(B341, 'BTC e ETH'!$C$2:$D$6967, 2, TRUE)</f>
        <v>464</v>
      </c>
      <c r="E340" s="26">
        <f t="shared" si="47"/>
        <v>2.9387741439154573</v>
      </c>
      <c r="F340" s="26">
        <f>IF(A340&gt;$C$3, AVERAGE(INDEX($E$13:$E$1358, A340-$C$3):E339), "")</f>
        <v>3.0552757225586058</v>
      </c>
      <c r="G340" s="26">
        <f>IF(A340&gt;$C$3, STDEV(INDEX($E$13:$E$1358, A340-$C$3):E339), "")</f>
        <v>8.5595275863330017E-2</v>
      </c>
      <c r="H340" s="26">
        <f t="shared" si="48"/>
        <v>-1.3610748662013374</v>
      </c>
      <c r="I340" s="26" t="str">
        <f t="shared" si="49"/>
        <v/>
      </c>
      <c r="J340" s="26" t="str">
        <f t="shared" si="45"/>
        <v/>
      </c>
      <c r="K340" s="26" t="str">
        <f t="shared" si="46"/>
        <v/>
      </c>
      <c r="L340" s="26">
        <f t="shared" si="50"/>
        <v>-70.480000000000018</v>
      </c>
      <c r="M340" s="28" t="str">
        <f t="shared" si="52"/>
        <v>SL</v>
      </c>
      <c r="N340" s="26">
        <f t="shared" si="51"/>
        <v>-30</v>
      </c>
      <c r="O340" s="26">
        <f t="shared" si="53"/>
        <v>0</v>
      </c>
    </row>
    <row r="341" spans="1:15" x14ac:dyDescent="0.25">
      <c r="A341" s="26">
        <v>329</v>
      </c>
      <c r="B341" s="27">
        <v>43064</v>
      </c>
      <c r="C341" s="26">
        <f>VLOOKUP(B342, 'BTC e ETH'!$A$2:$B$6967, 2, TRUE)</f>
        <v>9316</v>
      </c>
      <c r="D341" s="26">
        <f>VLOOKUP(B342, 'BTC e ETH'!$C$2:$D$6967, 2, TRUE)</f>
        <v>464</v>
      </c>
      <c r="E341" s="26">
        <f t="shared" si="47"/>
        <v>2.9996040787779763</v>
      </c>
      <c r="F341" s="26">
        <f>IF(A341&gt;$C$3, AVERAGE(INDEX($E$13:$E$1358, A341-$C$3):E340), "")</f>
        <v>3.0448565720388174</v>
      </c>
      <c r="G341" s="26">
        <f>IF(A341&gt;$C$3, STDEV(INDEX($E$13:$E$1358, A341-$C$3):E340), "")</f>
        <v>8.9814513064820023E-2</v>
      </c>
      <c r="H341" s="26">
        <f t="shared" si="48"/>
        <v>-0.50384388576690231</v>
      </c>
      <c r="I341" s="26" t="str">
        <f t="shared" si="49"/>
        <v/>
      </c>
      <c r="J341" s="26" t="str">
        <f t="shared" si="45"/>
        <v/>
      </c>
      <c r="K341" s="26" t="str">
        <f t="shared" si="46"/>
        <v/>
      </c>
      <c r="L341" s="26" t="str">
        <f t="shared" si="50"/>
        <v/>
      </c>
      <c r="M341" s="28" t="str">
        <f t="shared" si="52"/>
        <v/>
      </c>
      <c r="N341" s="26">
        <f t="shared" si="51"/>
        <v>0</v>
      </c>
      <c r="O341" s="26">
        <f t="shared" si="53"/>
        <v>0</v>
      </c>
    </row>
    <row r="342" spans="1:15" x14ac:dyDescent="0.25">
      <c r="A342" s="26">
        <v>330</v>
      </c>
      <c r="B342" s="27">
        <v>43065</v>
      </c>
      <c r="C342" s="26">
        <f>VLOOKUP(B343, 'BTC e ETH'!$A$2:$B$6967, 2, TRUE)</f>
        <v>9728.7999999999993</v>
      </c>
      <c r="D342" s="26">
        <f>VLOOKUP(B343, 'BTC e ETH'!$C$2:$D$6967, 2, TRUE)</f>
        <v>473.44</v>
      </c>
      <c r="E342" s="26">
        <f t="shared" si="47"/>
        <v>3.0228206490148901</v>
      </c>
      <c r="F342" s="26">
        <f>IF(A342&gt;$C$3, AVERAGE(INDEX($E$13:$E$1358, A342-$C$3):E341), "")</f>
        <v>3.0446975633166917</v>
      </c>
      <c r="G342" s="26">
        <f>IF(A342&gt;$C$3, STDEV(INDEX($E$13:$E$1358, A342-$C$3):E341), "")</f>
        <v>8.9897899517449087E-2</v>
      </c>
      <c r="H342" s="26">
        <f t="shared" si="48"/>
        <v>-0.24335289722264672</v>
      </c>
      <c r="I342" s="26" t="str">
        <f t="shared" si="49"/>
        <v/>
      </c>
      <c r="J342" s="26" t="str">
        <f t="shared" si="45"/>
        <v/>
      </c>
      <c r="K342" s="26" t="str">
        <f t="shared" si="46"/>
        <v/>
      </c>
      <c r="L342" s="26" t="str">
        <f t="shared" si="50"/>
        <v/>
      </c>
      <c r="M342" s="28" t="str">
        <f t="shared" si="52"/>
        <v/>
      </c>
      <c r="N342" s="26">
        <f t="shared" si="51"/>
        <v>0</v>
      </c>
      <c r="O342" s="26">
        <f t="shared" si="53"/>
        <v>0</v>
      </c>
    </row>
    <row r="343" spans="1:15" x14ac:dyDescent="0.25">
      <c r="A343" s="26">
        <v>331</v>
      </c>
      <c r="B343" s="27">
        <v>43066</v>
      </c>
      <c r="C343" s="26">
        <f>VLOOKUP(B344, 'BTC e ETH'!$A$2:$B$6967, 2, TRUE)</f>
        <v>9898</v>
      </c>
      <c r="D343" s="26">
        <f>VLOOKUP(B344, 'BTC e ETH'!$C$2:$D$6967, 2, TRUE)</f>
        <v>465.56</v>
      </c>
      <c r="E343" s="26">
        <f t="shared" si="47"/>
        <v>3.0568470134380559</v>
      </c>
      <c r="F343" s="26">
        <f>IF(A343&gt;$C$3, AVERAGE(INDEX($E$13:$E$1358, A343-$C$3):E342), "")</f>
        <v>3.0493710998867902</v>
      </c>
      <c r="G343" s="26">
        <f>IF(A343&gt;$C$3, STDEV(INDEX($E$13:$E$1358, A343-$C$3):E342), "")</f>
        <v>8.6533853564820074E-2</v>
      </c>
      <c r="H343" s="26">
        <f t="shared" si="48"/>
        <v>8.6392934594847884E-2</v>
      </c>
      <c r="I343" s="26" t="str">
        <f t="shared" si="49"/>
        <v/>
      </c>
      <c r="J343" s="26" t="str">
        <f t="shared" si="45"/>
        <v/>
      </c>
      <c r="K343" s="26" t="str">
        <f t="shared" si="46"/>
        <v/>
      </c>
      <c r="L343" s="26" t="str">
        <f t="shared" si="50"/>
        <v/>
      </c>
      <c r="M343" s="28" t="str">
        <f t="shared" si="52"/>
        <v/>
      </c>
      <c r="N343" s="26">
        <f t="shared" si="51"/>
        <v>0</v>
      </c>
      <c r="O343" s="26">
        <f t="shared" si="53"/>
        <v>0</v>
      </c>
    </row>
    <row r="344" spans="1:15" x14ac:dyDescent="0.25">
      <c r="A344" s="26">
        <v>332</v>
      </c>
      <c r="B344" s="27">
        <v>43067</v>
      </c>
      <c r="C344" s="26">
        <f>VLOOKUP(B345, 'BTC e ETH'!$A$2:$B$6967, 2, TRUE)</f>
        <v>9749.4</v>
      </c>
      <c r="D344" s="26">
        <f>VLOOKUP(B345, 'BTC e ETH'!$C$2:$D$6967, 2, TRUE)</f>
        <v>420.34</v>
      </c>
      <c r="E344" s="26">
        <f t="shared" si="47"/>
        <v>3.1438971160375195</v>
      </c>
      <c r="F344" s="26">
        <f>IF(A344&gt;$C$3, AVERAGE(INDEX($E$13:$E$1358, A344-$C$3):E343), "")</f>
        <v>3.0512451481453642</v>
      </c>
      <c r="G344" s="26">
        <f>IF(A344&gt;$C$3, STDEV(INDEX($E$13:$E$1358, A344-$C$3):E343), "")</f>
        <v>8.6359267189017291E-2</v>
      </c>
      <c r="H344" s="26">
        <f t="shared" si="48"/>
        <v>1.072866536597225</v>
      </c>
      <c r="I344" s="26" t="str">
        <f t="shared" si="49"/>
        <v/>
      </c>
      <c r="J344" s="26" t="str">
        <f t="shared" si="45"/>
        <v/>
      </c>
      <c r="K344" s="26" t="str">
        <f t="shared" si="46"/>
        <v/>
      </c>
      <c r="L344" s="26" t="str">
        <f t="shared" si="50"/>
        <v/>
      </c>
      <c r="M344" s="28" t="str">
        <f t="shared" si="52"/>
        <v/>
      </c>
      <c r="N344" s="26">
        <f t="shared" si="51"/>
        <v>0</v>
      </c>
      <c r="O344" s="26">
        <f t="shared" si="53"/>
        <v>0</v>
      </c>
    </row>
    <row r="345" spans="1:15" x14ac:dyDescent="0.25">
      <c r="A345" s="26">
        <v>333</v>
      </c>
      <c r="B345" s="27">
        <v>43068</v>
      </c>
      <c r="C345" s="26">
        <f>VLOOKUP(B346, 'BTC e ETH'!$A$2:$B$6967, 2, TRUE)</f>
        <v>9907</v>
      </c>
      <c r="D345" s="26">
        <f>VLOOKUP(B346, 'BTC e ETH'!$C$2:$D$6967, 2, TRUE)</f>
        <v>432.21</v>
      </c>
      <c r="E345" s="26">
        <f t="shared" si="47"/>
        <v>3.1320852757315389</v>
      </c>
      <c r="F345" s="26">
        <f>IF(A345&gt;$C$3, AVERAGE(INDEX($E$13:$E$1358, A345-$C$3):E344), "")</f>
        <v>3.0621923244646987</v>
      </c>
      <c r="G345" s="26">
        <f>IF(A345&gt;$C$3, STDEV(INDEX($E$13:$E$1358, A345-$C$3):E344), "")</f>
        <v>8.7045753416323646E-2</v>
      </c>
      <c r="H345" s="26">
        <f t="shared" si="48"/>
        <v>0.80294498609892284</v>
      </c>
      <c r="I345" s="26" t="str">
        <f t="shared" si="49"/>
        <v/>
      </c>
      <c r="J345" s="26" t="str">
        <f t="shared" si="45"/>
        <v/>
      </c>
      <c r="K345" s="26" t="str">
        <f t="shared" si="46"/>
        <v/>
      </c>
      <c r="L345" s="26" t="str">
        <f t="shared" si="50"/>
        <v/>
      </c>
      <c r="M345" s="28" t="str">
        <f t="shared" si="52"/>
        <v/>
      </c>
      <c r="N345" s="26">
        <f t="shared" si="51"/>
        <v>0</v>
      </c>
      <c r="O345" s="26">
        <f t="shared" si="53"/>
        <v>0</v>
      </c>
    </row>
    <row r="346" spans="1:15" x14ac:dyDescent="0.25">
      <c r="A346" s="26">
        <v>334</v>
      </c>
      <c r="B346" s="27">
        <v>43069</v>
      </c>
      <c r="C346" s="26">
        <f>VLOOKUP(B347, 'BTC e ETH'!$A$2:$B$6967, 2, TRUE)</f>
        <v>10869</v>
      </c>
      <c r="D346" s="26">
        <f>VLOOKUP(B347, 'BTC e ETH'!$C$2:$D$6967, 2, TRUE)</f>
        <v>460.67</v>
      </c>
      <c r="E346" s="26">
        <f t="shared" si="47"/>
        <v>3.1609880280398457</v>
      </c>
      <c r="F346" s="26">
        <f>IF(A346&gt;$C$3, AVERAGE(INDEX($E$13:$E$1358, A346-$C$3):E345), "")</f>
        <v>3.0648797654773059</v>
      </c>
      <c r="G346" s="26">
        <f>IF(A346&gt;$C$3, STDEV(INDEX($E$13:$E$1358, A346-$C$3):E345), "")</f>
        <v>8.8632112341697281E-2</v>
      </c>
      <c r="H346" s="26">
        <f t="shared" si="48"/>
        <v>1.0843503559073513</v>
      </c>
      <c r="I346" s="26" t="str">
        <f t="shared" si="49"/>
        <v/>
      </c>
      <c r="J346" s="26" t="str">
        <f t="shared" ref="J346:J409" si="54">IF(M346=M345, J345, IF(OR(M346="TP", M346="SL"), "", IF(I346="Buy", D346, IF(I346="Sell", C346, ""))))</f>
        <v/>
      </c>
      <c r="K346" s="26" t="str">
        <f t="shared" si="46"/>
        <v/>
      </c>
      <c r="L346" s="26" t="str">
        <f t="shared" si="50"/>
        <v/>
      </c>
      <c r="M346" s="28" t="str">
        <f t="shared" si="52"/>
        <v/>
      </c>
      <c r="N346" s="26">
        <f t="shared" si="51"/>
        <v>0</v>
      </c>
      <c r="O346" s="26">
        <f t="shared" si="53"/>
        <v>0</v>
      </c>
    </row>
    <row r="347" spans="1:15" x14ac:dyDescent="0.25">
      <c r="A347" s="26">
        <v>335</v>
      </c>
      <c r="B347" s="27">
        <v>43070</v>
      </c>
      <c r="C347" s="26">
        <f>VLOOKUP(B348, 'BTC e ETH'!$A$2:$B$6967, 2, TRUE)</f>
        <v>10881</v>
      </c>
      <c r="D347" s="26">
        <f>VLOOKUP(B348, 'BTC e ETH'!$C$2:$D$6967, 2, TRUE)</f>
        <v>455.51</v>
      </c>
      <c r="E347" s="26">
        <f t="shared" si="47"/>
        <v>3.1733557575951656</v>
      </c>
      <c r="F347" s="26">
        <f>IF(A347&gt;$C$3, AVERAGE(INDEX($E$13:$E$1358, A347-$C$3):E346), "")</f>
        <v>3.0643667635466563</v>
      </c>
      <c r="G347" s="26">
        <f>IF(A347&gt;$C$3, STDEV(INDEX($E$13:$E$1358, A347-$C$3):E346), "")</f>
        <v>8.80084598090006E-2</v>
      </c>
      <c r="H347" s="26">
        <f t="shared" si="48"/>
        <v>1.2383922441665443</v>
      </c>
      <c r="I347" s="26" t="str">
        <f t="shared" si="49"/>
        <v/>
      </c>
      <c r="J347" s="26" t="str">
        <f t="shared" si="54"/>
        <v/>
      </c>
      <c r="K347" s="26" t="str">
        <f t="shared" si="46"/>
        <v/>
      </c>
      <c r="L347" s="26" t="str">
        <f t="shared" si="50"/>
        <v/>
      </c>
      <c r="M347" s="28" t="str">
        <f t="shared" si="52"/>
        <v/>
      </c>
      <c r="N347" s="26">
        <f t="shared" si="51"/>
        <v>0</v>
      </c>
      <c r="O347" s="26">
        <f t="shared" si="53"/>
        <v>0</v>
      </c>
    </row>
    <row r="348" spans="1:15" x14ac:dyDescent="0.25">
      <c r="A348" s="26">
        <v>336</v>
      </c>
      <c r="B348" s="27">
        <v>43071</v>
      </c>
      <c r="C348" s="26">
        <f>VLOOKUP(B349, 'BTC e ETH'!$A$2:$B$6967, 2, TRUE)</f>
        <v>11157</v>
      </c>
      <c r="D348" s="26">
        <f>VLOOKUP(B349, 'BTC e ETH'!$C$2:$D$6967, 2, TRUE)</f>
        <v>459.49</v>
      </c>
      <c r="E348" s="26">
        <f t="shared" si="47"/>
        <v>3.1897052038198872</v>
      </c>
      <c r="F348" s="26">
        <f>IF(A348&gt;$C$3, AVERAGE(INDEX($E$13:$E$1358, A348-$C$3):E347), "")</f>
        <v>3.0663249489947471</v>
      </c>
      <c r="G348" s="26">
        <f>IF(A348&gt;$C$3, STDEV(INDEX($E$13:$E$1358, A348-$C$3):E347), "")</f>
        <v>9.0205791774769201E-2</v>
      </c>
      <c r="H348" s="26">
        <f t="shared" si="48"/>
        <v>1.3677642244214514</v>
      </c>
      <c r="I348" s="26" t="str">
        <f t="shared" si="49"/>
        <v/>
      </c>
      <c r="J348" s="26" t="str">
        <f t="shared" si="54"/>
        <v/>
      </c>
      <c r="K348" s="26" t="str">
        <f t="shared" si="46"/>
        <v/>
      </c>
      <c r="L348" s="26" t="str">
        <f t="shared" si="50"/>
        <v/>
      </c>
      <c r="M348" s="28" t="str">
        <f t="shared" si="52"/>
        <v/>
      </c>
      <c r="N348" s="26">
        <f t="shared" si="51"/>
        <v>0</v>
      </c>
      <c r="O348" s="26">
        <f t="shared" si="53"/>
        <v>0</v>
      </c>
    </row>
    <row r="349" spans="1:15" x14ac:dyDescent="0.25">
      <c r="A349" s="26">
        <v>337</v>
      </c>
      <c r="B349" s="27">
        <v>43072</v>
      </c>
      <c r="C349" s="26">
        <f>VLOOKUP(B350, 'BTC e ETH'!$A$2:$B$6967, 2, TRUE)</f>
        <v>11595</v>
      </c>
      <c r="D349" s="26">
        <f>VLOOKUP(B350, 'BTC e ETH'!$C$2:$D$6967, 2, TRUE)</f>
        <v>465</v>
      </c>
      <c r="E349" s="26">
        <f t="shared" si="47"/>
        <v>3.2162918441022756</v>
      </c>
      <c r="F349" s="26">
        <f>IF(A349&gt;$C$3, AVERAGE(INDEX($E$13:$E$1358, A349-$C$3):E348), "")</f>
        <v>3.0716354359589855</v>
      </c>
      <c r="G349" s="26">
        <f>IF(A349&gt;$C$3, STDEV(INDEX($E$13:$E$1358, A349-$C$3):E348), "")</f>
        <v>9.5171709478717073E-2</v>
      </c>
      <c r="H349" s="26">
        <f t="shared" si="48"/>
        <v>1.5199517686045052</v>
      </c>
      <c r="I349" s="26" t="str">
        <f t="shared" si="49"/>
        <v/>
      </c>
      <c r="J349" s="26" t="str">
        <f t="shared" si="54"/>
        <v/>
      </c>
      <c r="K349" s="26" t="str">
        <f t="shared" si="46"/>
        <v/>
      </c>
      <c r="L349" s="26" t="str">
        <f t="shared" si="50"/>
        <v/>
      </c>
      <c r="M349" s="28" t="str">
        <f t="shared" si="52"/>
        <v/>
      </c>
      <c r="N349" s="26">
        <f t="shared" si="51"/>
        <v>0</v>
      </c>
      <c r="O349" s="26">
        <f t="shared" si="53"/>
        <v>0</v>
      </c>
    </row>
    <row r="350" spans="1:15" x14ac:dyDescent="0.25">
      <c r="A350" s="26">
        <v>338</v>
      </c>
      <c r="B350" s="27">
        <v>43073</v>
      </c>
      <c r="C350" s="26">
        <f>VLOOKUP(B351, 'BTC e ETH'!$A$2:$B$6967, 2, TRUE)</f>
        <v>11595</v>
      </c>
      <c r="D350" s="26">
        <f>VLOOKUP(B351, 'BTC e ETH'!$C$2:$D$6967, 2, TRUE)</f>
        <v>451.87</v>
      </c>
      <c r="E350" s="26">
        <f t="shared" si="47"/>
        <v>3.2449347218447362</v>
      </c>
      <c r="F350" s="26">
        <f>IF(A350&gt;$C$3, AVERAGE(INDEX($E$13:$E$1358, A350-$C$3):E349), "")</f>
        <v>3.0778764514521413</v>
      </c>
      <c r="G350" s="26">
        <f>IF(A350&gt;$C$3, STDEV(INDEX($E$13:$E$1358, A350-$C$3):E349), "")</f>
        <v>0.10160961029879477</v>
      </c>
      <c r="H350" s="26">
        <f t="shared" si="48"/>
        <v>1.6441187984221257</v>
      </c>
      <c r="I350" s="26" t="str">
        <f t="shared" si="49"/>
        <v/>
      </c>
      <c r="J350" s="26" t="str">
        <f t="shared" si="54"/>
        <v/>
      </c>
      <c r="K350" s="26" t="str">
        <f t="shared" si="46"/>
        <v/>
      </c>
      <c r="L350" s="26" t="str">
        <f t="shared" si="50"/>
        <v/>
      </c>
      <c r="M350" s="28" t="str">
        <f t="shared" si="52"/>
        <v/>
      </c>
      <c r="N350" s="26">
        <f t="shared" si="51"/>
        <v>0</v>
      </c>
      <c r="O350" s="26">
        <f t="shared" si="53"/>
        <v>0</v>
      </c>
    </row>
    <row r="351" spans="1:15" x14ac:dyDescent="0.25">
      <c r="A351" s="26">
        <v>339</v>
      </c>
      <c r="B351" s="27">
        <v>43074</v>
      </c>
      <c r="C351" s="26">
        <f>VLOOKUP(B352, 'BTC e ETH'!$A$2:$B$6967, 2, TRUE)</f>
        <v>13527</v>
      </c>
      <c r="D351" s="26">
        <f>VLOOKUP(B352, 'BTC e ETH'!$C$2:$D$6967, 2, TRUE)</f>
        <v>413.71</v>
      </c>
      <c r="E351" s="26">
        <f t="shared" si="47"/>
        <v>3.4872777218085784</v>
      </c>
      <c r="F351" s="26">
        <f>IF(A351&gt;$C$3, AVERAGE(INDEX($E$13:$E$1358, A351-$C$3):E350), "")</f>
        <v>3.0869084674361047</v>
      </c>
      <c r="G351" s="26">
        <f>IF(A351&gt;$C$3, STDEV(INDEX($E$13:$E$1358, A351-$C$3):E350), "")</f>
        <v>0.11026941509253618</v>
      </c>
      <c r="H351" s="26">
        <f t="shared" si="48"/>
        <v>3.6308277688467903</v>
      </c>
      <c r="I351" s="26" t="str">
        <f t="shared" si="49"/>
        <v>Sell</v>
      </c>
      <c r="J351" s="26">
        <f t="shared" si="54"/>
        <v>13527</v>
      </c>
      <c r="K351" s="26">
        <f t="shared" si="46"/>
        <v>413.71</v>
      </c>
      <c r="L351" s="26" t="str">
        <f t="shared" si="50"/>
        <v/>
      </c>
      <c r="M351" s="28" t="str">
        <f t="shared" si="52"/>
        <v>Sell</v>
      </c>
      <c r="N351" s="26">
        <f t="shared" si="51"/>
        <v>0</v>
      </c>
      <c r="O351" s="26">
        <f t="shared" si="53"/>
        <v>0</v>
      </c>
    </row>
    <row r="352" spans="1:15" x14ac:dyDescent="0.25">
      <c r="A352" s="26">
        <v>340</v>
      </c>
      <c r="B352" s="27">
        <v>43075</v>
      </c>
      <c r="C352" s="26">
        <f>VLOOKUP(B353, 'BTC e ETH'!$A$2:$B$6967, 2, TRUE)</f>
        <v>16601</v>
      </c>
      <c r="D352" s="26">
        <f>VLOOKUP(B353, 'BTC e ETH'!$C$2:$D$6967, 2, TRUE)</f>
        <v>415.02</v>
      </c>
      <c r="E352" s="26">
        <f t="shared" si="47"/>
        <v>3.688891501653528</v>
      </c>
      <c r="F352" s="26">
        <f>IF(A352&gt;$C$3, AVERAGE(INDEX($E$13:$E$1358, A352-$C$3):E351), "")</f>
        <v>3.1118481875360682</v>
      </c>
      <c r="G352" s="26">
        <f>IF(A352&gt;$C$3, STDEV(INDEX($E$13:$E$1358, A352-$C$3):E351), "")</f>
        <v>0.15130532414596848</v>
      </c>
      <c r="H352" s="26">
        <f t="shared" si="48"/>
        <v>3.8137674095378822</v>
      </c>
      <c r="I352" s="26" t="str">
        <f t="shared" si="49"/>
        <v>Sell</v>
      </c>
      <c r="J352" s="26" t="str">
        <f t="shared" si="54"/>
        <v/>
      </c>
      <c r="K352" s="26" t="str">
        <f t="shared" si="46"/>
        <v/>
      </c>
      <c r="L352" s="26">
        <f t="shared" si="50"/>
        <v>304.78000000000003</v>
      </c>
      <c r="M352" s="28" t="str">
        <f t="shared" si="52"/>
        <v>TP</v>
      </c>
      <c r="N352" s="26">
        <f t="shared" si="51"/>
        <v>60</v>
      </c>
      <c r="O352" s="26">
        <f t="shared" si="53"/>
        <v>60</v>
      </c>
    </row>
    <row r="353" spans="1:15" x14ac:dyDescent="0.25">
      <c r="A353" s="26">
        <v>341</v>
      </c>
      <c r="B353" s="27">
        <v>43076</v>
      </c>
      <c r="C353" s="26">
        <f>VLOOKUP(B354, 'BTC e ETH'!$A$2:$B$6967, 2, TRUE)</f>
        <v>15869</v>
      </c>
      <c r="D353" s="26">
        <f>VLOOKUP(B354, 'BTC e ETH'!$C$2:$D$6967, 2, TRUE)</f>
        <v>442.19</v>
      </c>
      <c r="E353" s="26">
        <f t="shared" si="47"/>
        <v>3.5803831455969197</v>
      </c>
      <c r="F353" s="26">
        <f>IF(A353&gt;$C$3, AVERAGE(INDEX($E$13:$E$1358, A353-$C$3):E352), "")</f>
        <v>3.152832965595425</v>
      </c>
      <c r="G353" s="26">
        <f>IF(A353&gt;$C$3, STDEV(INDEX($E$13:$E$1358, A353-$C$3):E352), "")</f>
        <v>0.21160365453620547</v>
      </c>
      <c r="H353" s="26">
        <f t="shared" si="48"/>
        <v>2.0205236102306574</v>
      </c>
      <c r="I353" s="26" t="str">
        <f t="shared" si="49"/>
        <v>Sell</v>
      </c>
      <c r="J353" s="26">
        <f t="shared" si="54"/>
        <v>15869</v>
      </c>
      <c r="K353" s="26">
        <f t="shared" si="46"/>
        <v>442.19</v>
      </c>
      <c r="L353" s="26" t="str">
        <f t="shared" si="50"/>
        <v/>
      </c>
      <c r="M353" s="28" t="str">
        <f t="shared" si="52"/>
        <v>Sell</v>
      </c>
      <c r="N353" s="26">
        <f t="shared" si="51"/>
        <v>0</v>
      </c>
      <c r="O353" s="26">
        <f t="shared" si="53"/>
        <v>60</v>
      </c>
    </row>
    <row r="354" spans="1:15" x14ac:dyDescent="0.25">
      <c r="A354" s="26">
        <v>342</v>
      </c>
      <c r="B354" s="27">
        <v>43077</v>
      </c>
      <c r="C354" s="26">
        <f>VLOOKUP(B355, 'BTC e ETH'!$A$2:$B$6967, 2, TRUE)</f>
        <v>14660</v>
      </c>
      <c r="D354" s="26">
        <f>VLOOKUP(B355, 'BTC e ETH'!$C$2:$D$6967, 2, TRUE)</f>
        <v>460.92</v>
      </c>
      <c r="E354" s="26">
        <f t="shared" si="47"/>
        <v>3.4596534832948285</v>
      </c>
      <c r="F354" s="26">
        <f>IF(A354&gt;$C$3, AVERAGE(INDEX($E$13:$E$1358, A354-$C$3):E353), "")</f>
        <v>3.1928602337702556</v>
      </c>
      <c r="G354" s="26">
        <f>IF(A354&gt;$C$3, STDEV(INDEX($E$13:$E$1358, A354-$C$3):E353), "")</f>
        <v>0.23234084207828354</v>
      </c>
      <c r="H354" s="26">
        <f t="shared" si="48"/>
        <v>1.1482839053956821</v>
      </c>
      <c r="I354" s="26" t="str">
        <f t="shared" si="49"/>
        <v/>
      </c>
      <c r="J354" s="26" t="str">
        <f t="shared" si="54"/>
        <v/>
      </c>
      <c r="K354" s="26" t="str">
        <f t="shared" si="46"/>
        <v/>
      </c>
      <c r="L354" s="26">
        <f t="shared" si="50"/>
        <v>-158.36000000000004</v>
      </c>
      <c r="M354" s="28" t="str">
        <f t="shared" si="52"/>
        <v>SL</v>
      </c>
      <c r="N354" s="26">
        <f t="shared" si="51"/>
        <v>-30</v>
      </c>
      <c r="O354" s="26">
        <f t="shared" si="53"/>
        <v>30</v>
      </c>
    </row>
    <row r="355" spans="1:15" x14ac:dyDescent="0.25">
      <c r="A355" s="26">
        <v>343</v>
      </c>
      <c r="B355" s="27">
        <v>43078</v>
      </c>
      <c r="C355" s="26">
        <f>VLOOKUP(B356, 'BTC e ETH'!$A$2:$B$6967, 2, TRUE)</f>
        <v>14997</v>
      </c>
      <c r="D355" s="26">
        <f>VLOOKUP(B356, 'BTC e ETH'!$C$2:$D$6967, 2, TRUE)</f>
        <v>429.24</v>
      </c>
      <c r="E355" s="26">
        <f t="shared" si="47"/>
        <v>3.5535892570227534</v>
      </c>
      <c r="F355" s="26">
        <f>IF(A355&gt;$C$3, AVERAGE(INDEX($E$13:$E$1358, A355-$C$3):E354), "")</f>
        <v>3.2330339789780802</v>
      </c>
      <c r="G355" s="26">
        <f>IF(A355&gt;$C$3, STDEV(INDEX($E$13:$E$1358, A355-$C$3):E354), "")</f>
        <v>0.22199599489445548</v>
      </c>
      <c r="H355" s="26">
        <f t="shared" si="48"/>
        <v>1.4439687445580998</v>
      </c>
      <c r="I355" s="26" t="str">
        <f t="shared" si="49"/>
        <v/>
      </c>
      <c r="J355" s="26" t="str">
        <f t="shared" si="54"/>
        <v/>
      </c>
      <c r="K355" s="26" t="str">
        <f t="shared" si="46"/>
        <v/>
      </c>
      <c r="L355" s="26" t="str">
        <f t="shared" si="50"/>
        <v/>
      </c>
      <c r="M355" s="28" t="str">
        <f t="shared" si="52"/>
        <v/>
      </c>
      <c r="N355" s="26">
        <f t="shared" si="51"/>
        <v>0</v>
      </c>
      <c r="O355" s="26">
        <f t="shared" si="53"/>
        <v>30</v>
      </c>
    </row>
    <row r="356" spans="1:15" x14ac:dyDescent="0.25">
      <c r="A356" s="26">
        <v>344</v>
      </c>
      <c r="B356" s="27">
        <v>43079</v>
      </c>
      <c r="C356" s="26">
        <f>VLOOKUP(B357, 'BTC e ETH'!$A$2:$B$6967, 2, TRUE)</f>
        <v>16754</v>
      </c>
      <c r="D356" s="26">
        <f>VLOOKUP(B357, 'BTC e ETH'!$C$2:$D$6967, 2, TRUE)</f>
        <v>515.25</v>
      </c>
      <c r="E356" s="26">
        <f t="shared" si="47"/>
        <v>3.4817400949431865</v>
      </c>
      <c r="F356" s="26">
        <f>IF(A356&gt;$C$3, AVERAGE(INDEX($E$13:$E$1358, A356-$C$3):E355), "")</f>
        <v>3.2740216531852329</v>
      </c>
      <c r="G356" s="26">
        <f>IF(A356&gt;$C$3, STDEV(INDEX($E$13:$E$1358, A356-$C$3):E355), "")</f>
        <v>0.22053799457010437</v>
      </c>
      <c r="H356" s="26">
        <f t="shared" si="48"/>
        <v>0.94187145467999767</v>
      </c>
      <c r="I356" s="26" t="str">
        <f t="shared" si="49"/>
        <v/>
      </c>
      <c r="J356" s="26" t="str">
        <f t="shared" si="54"/>
        <v/>
      </c>
      <c r="K356" s="26" t="str">
        <f t="shared" si="46"/>
        <v/>
      </c>
      <c r="L356" s="26" t="str">
        <f t="shared" si="50"/>
        <v/>
      </c>
      <c r="M356" s="28" t="str">
        <f t="shared" si="52"/>
        <v/>
      </c>
      <c r="N356" s="26">
        <f t="shared" si="51"/>
        <v>0</v>
      </c>
      <c r="O356" s="26">
        <f t="shared" si="53"/>
        <v>30</v>
      </c>
    </row>
    <row r="357" spans="1:15" x14ac:dyDescent="0.25">
      <c r="A357" s="26">
        <v>345</v>
      </c>
      <c r="B357" s="27">
        <v>43080</v>
      </c>
      <c r="C357" s="26">
        <f>VLOOKUP(B358, 'BTC e ETH'!$A$2:$B$6967, 2, TRUE)</f>
        <v>16967</v>
      </c>
      <c r="D357" s="26">
        <f>VLOOKUP(B358, 'BTC e ETH'!$C$2:$D$6967, 2, TRUE)</f>
        <v>634.87</v>
      </c>
      <c r="E357" s="26">
        <f t="shared" si="47"/>
        <v>3.2856053065185993</v>
      </c>
      <c r="F357" s="26">
        <f>IF(A357&gt;$C$3, AVERAGE(INDEX($E$13:$E$1358, A357-$C$3):E356), "")</f>
        <v>3.3061640542629136</v>
      </c>
      <c r="G357" s="26">
        <f>IF(A357&gt;$C$3, STDEV(INDEX($E$13:$E$1358, A357-$C$3):E356), "")</f>
        <v>0.21268068543228633</v>
      </c>
      <c r="H357" s="26">
        <f t="shared" si="48"/>
        <v>-9.6664855591035104E-2</v>
      </c>
      <c r="I357" s="26" t="str">
        <f t="shared" si="49"/>
        <v/>
      </c>
      <c r="J357" s="26" t="str">
        <f t="shared" si="54"/>
        <v/>
      </c>
      <c r="K357" s="26" t="str">
        <f t="shared" si="46"/>
        <v/>
      </c>
      <c r="L357" s="26" t="str">
        <f t="shared" si="50"/>
        <v/>
      </c>
      <c r="M357" s="28" t="str">
        <f t="shared" si="52"/>
        <v/>
      </c>
      <c r="N357" s="26">
        <f t="shared" si="51"/>
        <v>0</v>
      </c>
      <c r="O357" s="26">
        <f t="shared" si="53"/>
        <v>30</v>
      </c>
    </row>
    <row r="358" spans="1:15" x14ac:dyDescent="0.25">
      <c r="A358" s="26">
        <v>346</v>
      </c>
      <c r="B358" s="27">
        <v>43081</v>
      </c>
      <c r="C358" s="26">
        <f>VLOOKUP(B359, 'BTC e ETH'!$A$2:$B$6967, 2, TRUE)</f>
        <v>16181</v>
      </c>
      <c r="D358" s="26">
        <f>VLOOKUP(B359, 'BTC e ETH'!$C$2:$D$6967, 2, TRUE)</f>
        <v>690.69</v>
      </c>
      <c r="E358" s="26">
        <f t="shared" si="47"/>
        <v>3.1539018954754194</v>
      </c>
      <c r="F358" s="26">
        <f>IF(A358&gt;$C$3, AVERAGE(INDEX($E$13:$E$1358, A358-$C$3):E357), "")</f>
        <v>3.3236830314298276</v>
      </c>
      <c r="G358" s="26">
        <f>IF(A358&gt;$C$3, STDEV(INDEX($E$13:$E$1358, A358-$C$3):E357), "")</f>
        <v>0.19798962703346457</v>
      </c>
      <c r="H358" s="26">
        <f t="shared" si="48"/>
        <v>-0.85752540927667598</v>
      </c>
      <c r="I358" s="26" t="str">
        <f t="shared" si="49"/>
        <v/>
      </c>
      <c r="J358" s="26" t="str">
        <f t="shared" si="54"/>
        <v/>
      </c>
      <c r="K358" s="26" t="str">
        <f t="shared" si="46"/>
        <v/>
      </c>
      <c r="L358" s="26" t="str">
        <f t="shared" si="50"/>
        <v/>
      </c>
      <c r="M358" s="28" t="str">
        <f t="shared" si="52"/>
        <v/>
      </c>
      <c r="N358" s="26">
        <f t="shared" si="51"/>
        <v>0</v>
      </c>
      <c r="O358" s="26">
        <f t="shared" si="53"/>
        <v>30</v>
      </c>
    </row>
    <row r="359" spans="1:15" x14ac:dyDescent="0.25">
      <c r="A359" s="26">
        <v>347</v>
      </c>
      <c r="B359" s="27">
        <v>43082</v>
      </c>
      <c r="C359" s="26">
        <f>VLOOKUP(B360, 'BTC e ETH'!$A$2:$B$6967, 2, TRUE)</f>
        <v>16383</v>
      </c>
      <c r="D359" s="26">
        <f>VLOOKUP(B360, 'BTC e ETH'!$C$2:$D$6967, 2, TRUE)</f>
        <v>686.51</v>
      </c>
      <c r="E359" s="26">
        <f t="shared" si="47"/>
        <v>3.1723786990759413</v>
      </c>
      <c r="F359" s="26">
        <f>IF(A359&gt;$C$3, AVERAGE(INDEX($E$13:$E$1358, A359-$C$3):E358), "")</f>
        <v>3.3301533568989852</v>
      </c>
      <c r="G359" s="26">
        <f>IF(A359&gt;$C$3, STDEV(INDEX($E$13:$E$1358, A359-$C$3):E358), "")</f>
        <v>0.19007417550844596</v>
      </c>
      <c r="H359" s="26">
        <f t="shared" si="48"/>
        <v>-0.83006887916782346</v>
      </c>
      <c r="I359" s="26" t="str">
        <f t="shared" si="49"/>
        <v/>
      </c>
      <c r="J359" s="26" t="str">
        <f t="shared" si="54"/>
        <v/>
      </c>
      <c r="K359" s="26" t="str">
        <f t="shared" si="46"/>
        <v/>
      </c>
      <c r="L359" s="26" t="str">
        <f t="shared" si="50"/>
        <v/>
      </c>
      <c r="M359" s="28" t="str">
        <f t="shared" si="52"/>
        <v/>
      </c>
      <c r="N359" s="26">
        <f t="shared" si="51"/>
        <v>0</v>
      </c>
      <c r="O359" s="26">
        <f t="shared" si="53"/>
        <v>30</v>
      </c>
    </row>
    <row r="360" spans="1:15" x14ac:dyDescent="0.25">
      <c r="A360" s="26">
        <v>348</v>
      </c>
      <c r="B360" s="27">
        <v>43083</v>
      </c>
      <c r="C360" s="26">
        <f>VLOOKUP(B361, 'BTC e ETH'!$A$2:$B$6967, 2, TRUE)</f>
        <v>17522</v>
      </c>
      <c r="D360" s="26">
        <f>VLOOKUP(B361, 'BTC e ETH'!$C$2:$D$6967, 2, TRUE)</f>
        <v>678.29</v>
      </c>
      <c r="E360" s="26">
        <f t="shared" si="47"/>
        <v>3.2516375881221515</v>
      </c>
      <c r="F360" s="26">
        <f>IF(A360&gt;$C$3, AVERAGE(INDEX($E$13:$E$1358, A360-$C$3):E359), "")</f>
        <v>3.3320521291015468</v>
      </c>
      <c r="G360" s="26">
        <f>IF(A360&gt;$C$3, STDEV(INDEX($E$13:$E$1358, A360-$C$3):E359), "")</f>
        <v>0.18821379676280628</v>
      </c>
      <c r="H360" s="26">
        <f t="shared" si="48"/>
        <v>-0.42725104302920219</v>
      </c>
      <c r="I360" s="26" t="str">
        <f t="shared" si="49"/>
        <v/>
      </c>
      <c r="J360" s="26" t="str">
        <f t="shared" si="54"/>
        <v/>
      </c>
      <c r="K360" s="26" t="str">
        <f t="shared" si="46"/>
        <v/>
      </c>
      <c r="L360" s="26" t="str">
        <f t="shared" si="50"/>
        <v/>
      </c>
      <c r="M360" s="28" t="str">
        <f t="shared" si="52"/>
        <v/>
      </c>
      <c r="N360" s="26">
        <f t="shared" si="51"/>
        <v>0</v>
      </c>
      <c r="O360" s="26">
        <f t="shared" si="53"/>
        <v>30</v>
      </c>
    </row>
    <row r="361" spans="1:15" x14ac:dyDescent="0.25">
      <c r="A361" s="26">
        <v>349</v>
      </c>
      <c r="B361" s="27">
        <v>43084</v>
      </c>
      <c r="C361" s="26">
        <f>VLOOKUP(B362, 'BTC e ETH'!$A$2:$B$6967, 2, TRUE)</f>
        <v>19187</v>
      </c>
      <c r="D361" s="26">
        <f>VLOOKUP(B362, 'BTC e ETH'!$C$2:$D$6967, 2, TRUE)</f>
        <v>683.25</v>
      </c>
      <c r="E361" s="26">
        <f t="shared" si="47"/>
        <v>3.3351274205499215</v>
      </c>
      <c r="F361" s="26">
        <f>IF(A361&gt;$C$3, AVERAGE(INDEX($E$13:$E$1358, A361-$C$3):E360), "")</f>
        <v>3.3400222832609212</v>
      </c>
      <c r="G361" s="26">
        <f>IF(A361&gt;$C$3, STDEV(INDEX($E$13:$E$1358, A361-$C$3):E360), "")</f>
        <v>0.18155459070415689</v>
      </c>
      <c r="H361" s="26">
        <f t="shared" si="48"/>
        <v>-2.6960831406218088E-2</v>
      </c>
      <c r="I361" s="26" t="str">
        <f t="shared" si="49"/>
        <v/>
      </c>
      <c r="J361" s="26" t="str">
        <f t="shared" si="54"/>
        <v/>
      </c>
      <c r="K361" s="26" t="str">
        <f t="shared" si="46"/>
        <v/>
      </c>
      <c r="L361" s="26" t="str">
        <f t="shared" si="50"/>
        <v/>
      </c>
      <c r="M361" s="28" t="str">
        <f t="shared" si="52"/>
        <v/>
      </c>
      <c r="N361" s="26">
        <f t="shared" si="51"/>
        <v>0</v>
      </c>
      <c r="O361" s="26">
        <f t="shared" si="53"/>
        <v>30</v>
      </c>
    </row>
    <row r="362" spans="1:15" x14ac:dyDescent="0.25">
      <c r="A362" s="26">
        <v>350</v>
      </c>
      <c r="B362" s="27">
        <v>43085</v>
      </c>
      <c r="C362" s="26">
        <f>VLOOKUP(B363, 'BTC e ETH'!$A$2:$B$6967, 2, TRUE)</f>
        <v>18971</v>
      </c>
      <c r="D362" s="26">
        <f>VLOOKUP(B363, 'BTC e ETH'!$C$2:$D$6967, 2, TRUE)</f>
        <v>708.78</v>
      </c>
      <c r="E362" s="26">
        <f t="shared" si="47"/>
        <v>3.2871215941640619</v>
      </c>
      <c r="F362" s="26">
        <f>IF(A362&gt;$C$3, AVERAGE(INDEX($E$13:$E$1358, A362-$C$3):E361), "")</f>
        <v>3.3516315760949262</v>
      </c>
      <c r="G362" s="26">
        <f>IF(A362&gt;$C$3, STDEV(INDEX($E$13:$E$1358, A362-$C$3):E361), "")</f>
        <v>0.17472795827010709</v>
      </c>
      <c r="H362" s="26">
        <f t="shared" si="48"/>
        <v>-0.36920240223456474</v>
      </c>
      <c r="I362" s="26" t="str">
        <f t="shared" si="49"/>
        <v/>
      </c>
      <c r="J362" s="26" t="str">
        <f t="shared" si="54"/>
        <v/>
      </c>
      <c r="K362" s="26" t="str">
        <f t="shared" si="46"/>
        <v/>
      </c>
      <c r="L362" s="26" t="str">
        <f t="shared" si="50"/>
        <v/>
      </c>
      <c r="M362" s="28" t="str">
        <f t="shared" si="52"/>
        <v/>
      </c>
      <c r="N362" s="26">
        <f t="shared" si="51"/>
        <v>0</v>
      </c>
      <c r="O362" s="26">
        <f t="shared" si="53"/>
        <v>30</v>
      </c>
    </row>
    <row r="363" spans="1:15" x14ac:dyDescent="0.25">
      <c r="A363" s="26">
        <v>351</v>
      </c>
      <c r="B363" s="27">
        <v>43086</v>
      </c>
      <c r="C363" s="26">
        <f>VLOOKUP(B364, 'BTC e ETH'!$A$2:$B$6967, 2, TRUE)</f>
        <v>18934</v>
      </c>
      <c r="D363" s="26">
        <f>VLOOKUP(B364, 'BTC e ETH'!$C$2:$D$6967, 2, TRUE)</f>
        <v>783.99</v>
      </c>
      <c r="E363" s="26">
        <f t="shared" si="47"/>
        <v>3.1843182615218164</v>
      </c>
      <c r="F363" s="26">
        <f>IF(A363&gt;$C$3, AVERAGE(INDEX($E$13:$E$1358, A363-$C$3):E362), "")</f>
        <v>3.3592159651995197</v>
      </c>
      <c r="G363" s="26">
        <f>IF(A363&gt;$C$3, STDEV(INDEX($E$13:$E$1358, A363-$C$3):E362), "")</f>
        <v>0.16880556387939707</v>
      </c>
      <c r="H363" s="26">
        <f t="shared" si="48"/>
        <v>-1.0360896860168587</v>
      </c>
      <c r="I363" s="26" t="str">
        <f t="shared" si="49"/>
        <v/>
      </c>
      <c r="J363" s="26" t="str">
        <f t="shared" si="54"/>
        <v/>
      </c>
      <c r="K363" s="26" t="str">
        <f t="shared" si="46"/>
        <v/>
      </c>
      <c r="L363" s="26" t="str">
        <f t="shared" si="50"/>
        <v/>
      </c>
      <c r="M363" s="28" t="str">
        <f t="shared" si="52"/>
        <v/>
      </c>
      <c r="N363" s="26">
        <f t="shared" si="51"/>
        <v>0</v>
      </c>
      <c r="O363" s="26">
        <f t="shared" si="53"/>
        <v>30</v>
      </c>
    </row>
    <row r="364" spans="1:15" x14ac:dyDescent="0.25">
      <c r="A364" s="26">
        <v>352</v>
      </c>
      <c r="B364" s="27">
        <v>43087</v>
      </c>
      <c r="C364" s="26">
        <f>VLOOKUP(B365, 'BTC e ETH'!$A$2:$B$6967, 2, TRUE)</f>
        <v>17345</v>
      </c>
      <c r="D364" s="26">
        <f>VLOOKUP(B365, 'BTC e ETH'!$C$2:$D$6967, 2, TRUE)</f>
        <v>799.98</v>
      </c>
      <c r="E364" s="26">
        <f t="shared" si="47"/>
        <v>3.0764728320484283</v>
      </c>
      <c r="F364" s="26">
        <f>IF(A364&gt;$C$3, AVERAGE(INDEX($E$13:$E$1358, A364-$C$3):E363), "")</f>
        <v>3.3588568357129818</v>
      </c>
      <c r="G364" s="26">
        <f>IF(A364&gt;$C$3, STDEV(INDEX($E$13:$E$1358, A364-$C$3):E363), "")</f>
        <v>0.16919722884242569</v>
      </c>
      <c r="H364" s="26">
        <f t="shared" si="48"/>
        <v>-1.6689635261552616</v>
      </c>
      <c r="I364" s="26" t="str">
        <f t="shared" si="49"/>
        <v/>
      </c>
      <c r="J364" s="26" t="str">
        <f t="shared" si="54"/>
        <v/>
      </c>
      <c r="K364" s="26" t="str">
        <f t="shared" si="46"/>
        <v/>
      </c>
      <c r="L364" s="26" t="str">
        <f t="shared" si="50"/>
        <v/>
      </c>
      <c r="M364" s="28" t="str">
        <f t="shared" si="52"/>
        <v/>
      </c>
      <c r="N364" s="26">
        <f t="shared" si="51"/>
        <v>0</v>
      </c>
      <c r="O364" s="26">
        <f t="shared" si="53"/>
        <v>30</v>
      </c>
    </row>
    <row r="365" spans="1:15" x14ac:dyDescent="0.25">
      <c r="A365" s="26">
        <v>353</v>
      </c>
      <c r="B365" s="27">
        <v>43088</v>
      </c>
      <c r="C365" s="26">
        <f>VLOOKUP(B366, 'BTC e ETH'!$A$2:$B$6967, 2, TRUE)</f>
        <v>16425</v>
      </c>
      <c r="D365" s="26">
        <f>VLOOKUP(B366, 'BTC e ETH'!$C$2:$D$6967, 2, TRUE)</f>
        <v>794.99</v>
      </c>
      <c r="E365" s="26">
        <f t="shared" si="47"/>
        <v>3.0282303073939429</v>
      </c>
      <c r="F365" s="26">
        <f>IF(A365&gt;$C$3, AVERAGE(INDEX($E$13:$E$1358, A365-$C$3):E364), "")</f>
        <v>3.3495355682427257</v>
      </c>
      <c r="G365" s="26">
        <f>IF(A365&gt;$C$3, STDEV(INDEX($E$13:$E$1358, A365-$C$3):E364), "")</f>
        <v>0.18104862996192625</v>
      </c>
      <c r="H365" s="26">
        <f t="shared" si="48"/>
        <v>-1.7746903741627422</v>
      </c>
      <c r="I365" s="26" t="str">
        <f t="shared" si="49"/>
        <v/>
      </c>
      <c r="J365" s="26" t="str">
        <f t="shared" si="54"/>
        <v/>
      </c>
      <c r="K365" s="26" t="str">
        <f t="shared" si="46"/>
        <v/>
      </c>
      <c r="L365" s="26" t="str">
        <f t="shared" si="50"/>
        <v/>
      </c>
      <c r="M365" s="28" t="str">
        <f t="shared" si="52"/>
        <v/>
      </c>
      <c r="N365" s="26">
        <f t="shared" si="51"/>
        <v>0</v>
      </c>
      <c r="O365" s="26">
        <f t="shared" si="53"/>
        <v>30</v>
      </c>
    </row>
    <row r="366" spans="1:15" x14ac:dyDescent="0.25">
      <c r="A366" s="26">
        <v>354</v>
      </c>
      <c r="B366" s="27">
        <v>43089</v>
      </c>
      <c r="C366" s="26">
        <f>VLOOKUP(B367, 'BTC e ETH'!$A$2:$B$6967, 2, TRUE)</f>
        <v>15666.8</v>
      </c>
      <c r="D366" s="26">
        <f>VLOOKUP(B367, 'BTC e ETH'!$C$2:$D$6967, 2, TRUE)</f>
        <v>786.97</v>
      </c>
      <c r="E366" s="26">
        <f t="shared" si="47"/>
        <v>2.9911089743762447</v>
      </c>
      <c r="F366" s="26">
        <f>IF(A366&gt;$C$3, AVERAGE(INDEX($E$13:$E$1358, A366-$C$3):E365), "")</f>
        <v>3.3350886072793391</v>
      </c>
      <c r="G366" s="26">
        <f>IF(A366&gt;$C$3, STDEV(INDEX($E$13:$E$1358, A366-$C$3):E365), "")</f>
        <v>0.19785736260553086</v>
      </c>
      <c r="H366" s="26">
        <f t="shared" si="48"/>
        <v>-1.7385232895724392</v>
      </c>
      <c r="I366" s="26" t="str">
        <f t="shared" si="49"/>
        <v/>
      </c>
      <c r="J366" s="26" t="str">
        <f t="shared" si="54"/>
        <v/>
      </c>
      <c r="K366" s="26" t="str">
        <f t="shared" si="46"/>
        <v/>
      </c>
      <c r="L366" s="26" t="str">
        <f t="shared" si="50"/>
        <v/>
      </c>
      <c r="M366" s="28" t="str">
        <f t="shared" si="52"/>
        <v/>
      </c>
      <c r="N366" s="26">
        <f t="shared" si="51"/>
        <v>0</v>
      </c>
      <c r="O366" s="26">
        <f t="shared" si="53"/>
        <v>30</v>
      </c>
    </row>
    <row r="367" spans="1:15" x14ac:dyDescent="0.25">
      <c r="A367" s="26">
        <v>355</v>
      </c>
      <c r="B367" s="27">
        <v>43090</v>
      </c>
      <c r="C367" s="26">
        <f>VLOOKUP(B368, 'BTC e ETH'!$A$2:$B$6967, 2, TRUE)</f>
        <v>13170</v>
      </c>
      <c r="D367" s="26">
        <f>VLOOKUP(B368, 'BTC e ETH'!$C$2:$D$6967, 2, TRUE)</f>
        <v>628.19000000000005</v>
      </c>
      <c r="E367" s="26">
        <f t="shared" si="47"/>
        <v>3.042854126256775</v>
      </c>
      <c r="F367" s="26">
        <f>IF(A367&gt;$C$3, AVERAGE(INDEX($E$13:$E$1358, A367-$C$3):E366), "")</f>
        <v>3.3020106907838502</v>
      </c>
      <c r="G367" s="26">
        <f>IF(A367&gt;$C$3, STDEV(INDEX($E$13:$E$1358, A367-$C$3):E366), "")</f>
        <v>0.21159491892305282</v>
      </c>
      <c r="H367" s="26">
        <f t="shared" si="48"/>
        <v>-1.2247768795493543</v>
      </c>
      <c r="I367" s="26" t="str">
        <f t="shared" si="49"/>
        <v/>
      </c>
      <c r="J367" s="26" t="str">
        <f t="shared" si="54"/>
        <v/>
      </c>
      <c r="K367" s="26" t="str">
        <f t="shared" si="46"/>
        <v/>
      </c>
      <c r="L367" s="26" t="str">
        <f t="shared" si="50"/>
        <v/>
      </c>
      <c r="M367" s="28" t="str">
        <f t="shared" si="52"/>
        <v/>
      </c>
      <c r="N367" s="26">
        <f t="shared" si="51"/>
        <v>0</v>
      </c>
      <c r="O367" s="26">
        <f t="shared" si="53"/>
        <v>30</v>
      </c>
    </row>
    <row r="368" spans="1:15" x14ac:dyDescent="0.25">
      <c r="A368" s="26">
        <v>356</v>
      </c>
      <c r="B368" s="27">
        <v>43091</v>
      </c>
      <c r="C368" s="26">
        <f>VLOOKUP(B369, 'BTC e ETH'!$A$2:$B$6967, 2, TRUE)</f>
        <v>14035</v>
      </c>
      <c r="D368" s="26">
        <f>VLOOKUP(B369, 'BTC e ETH'!$C$2:$D$6967, 2, TRUE)</f>
        <v>672.59</v>
      </c>
      <c r="E368" s="26">
        <f t="shared" si="47"/>
        <v>3.0381735572780073</v>
      </c>
      <c r="F368" s="26">
        <f>IF(A368&gt;$C$3, AVERAGE(INDEX($E$13:$E$1358, A368-$C$3):E367), "")</f>
        <v>3.2589415324240663</v>
      </c>
      <c r="G368" s="26">
        <f>IF(A368&gt;$C$3, STDEV(INDEX($E$13:$E$1358, A368-$C$3):E367), "")</f>
        <v>0.1920704508186924</v>
      </c>
      <c r="H368" s="26">
        <f t="shared" si="48"/>
        <v>-1.1494114487941509</v>
      </c>
      <c r="I368" s="26" t="str">
        <f t="shared" si="49"/>
        <v/>
      </c>
      <c r="J368" s="26" t="str">
        <f t="shared" si="54"/>
        <v/>
      </c>
      <c r="K368" s="26" t="str">
        <f t="shared" si="46"/>
        <v/>
      </c>
      <c r="L368" s="26" t="str">
        <f t="shared" si="50"/>
        <v/>
      </c>
      <c r="M368" s="28" t="str">
        <f t="shared" si="52"/>
        <v/>
      </c>
      <c r="N368" s="26">
        <f t="shared" si="51"/>
        <v>0</v>
      </c>
      <c r="O368" s="26">
        <f t="shared" si="53"/>
        <v>30</v>
      </c>
    </row>
    <row r="369" spans="1:15" x14ac:dyDescent="0.25">
      <c r="A369" s="26">
        <v>357</v>
      </c>
      <c r="B369" s="27">
        <v>43092</v>
      </c>
      <c r="C369" s="26">
        <f>VLOOKUP(B370, 'BTC e ETH'!$A$2:$B$6967, 2, TRUE)</f>
        <v>13476</v>
      </c>
      <c r="D369" s="26">
        <f>VLOOKUP(B370, 'BTC e ETH'!$C$2:$D$6967, 2, TRUE)</f>
        <v>659.89</v>
      </c>
      <c r="E369" s="26">
        <f t="shared" si="47"/>
        <v>3.0165924500630714</v>
      </c>
      <c r="F369" s="26">
        <f>IF(A369&gt;$C$3, AVERAGE(INDEX($E$13:$E$1358, A369-$C$3):E368), "")</f>
        <v>3.2227942265361387</v>
      </c>
      <c r="G369" s="26">
        <f>IF(A369&gt;$C$3, STDEV(INDEX($E$13:$E$1358, A369-$C$3):E368), "")</f>
        <v>0.17774162335382335</v>
      </c>
      <c r="H369" s="26">
        <f t="shared" si="48"/>
        <v>-1.1601209248696316</v>
      </c>
      <c r="I369" s="26" t="str">
        <f t="shared" si="49"/>
        <v/>
      </c>
      <c r="J369" s="26" t="str">
        <f t="shared" si="54"/>
        <v/>
      </c>
      <c r="K369" s="26" t="str">
        <f t="shared" si="46"/>
        <v/>
      </c>
      <c r="L369" s="26" t="str">
        <f t="shared" si="50"/>
        <v/>
      </c>
      <c r="M369" s="28" t="str">
        <f t="shared" si="52"/>
        <v/>
      </c>
      <c r="N369" s="26">
        <f t="shared" si="51"/>
        <v>0</v>
      </c>
      <c r="O369" s="26">
        <f t="shared" si="53"/>
        <v>30</v>
      </c>
    </row>
    <row r="370" spans="1:15" x14ac:dyDescent="0.25">
      <c r="A370" s="26">
        <v>358</v>
      </c>
      <c r="B370" s="27">
        <v>43093</v>
      </c>
      <c r="C370" s="26">
        <f>VLOOKUP(B371, 'BTC e ETH'!$A$2:$B$6967, 2, TRUE)</f>
        <v>13623</v>
      </c>
      <c r="D370" s="26">
        <f>VLOOKUP(B371, 'BTC e ETH'!$C$2:$D$6967, 2, TRUE)</f>
        <v>709.81</v>
      </c>
      <c r="E370" s="26">
        <f t="shared" si="47"/>
        <v>2.9545174911772794</v>
      </c>
      <c r="F370" s="26">
        <f>IF(A370&gt;$C$3, AVERAGE(INDEX($E$13:$E$1358, A370-$C$3):E369), "")</f>
        <v>3.1932568243206885</v>
      </c>
      <c r="G370" s="26">
        <f>IF(A370&gt;$C$3, STDEV(INDEX($E$13:$E$1358, A370-$C$3):E369), "")</f>
        <v>0.17229940273881719</v>
      </c>
      <c r="H370" s="26">
        <f t="shared" si="48"/>
        <v>-1.3856074330408792</v>
      </c>
      <c r="I370" s="26" t="str">
        <f t="shared" si="49"/>
        <v/>
      </c>
      <c r="J370" s="26" t="str">
        <f t="shared" si="54"/>
        <v/>
      </c>
      <c r="K370" s="26" t="str">
        <f t="shared" si="46"/>
        <v/>
      </c>
      <c r="L370" s="26" t="str">
        <f t="shared" si="50"/>
        <v/>
      </c>
      <c r="M370" s="28" t="str">
        <f t="shared" si="52"/>
        <v/>
      </c>
      <c r="N370" s="26">
        <f t="shared" si="51"/>
        <v>0</v>
      </c>
      <c r="O370" s="26">
        <f t="shared" si="53"/>
        <v>30</v>
      </c>
    </row>
    <row r="371" spans="1:15" x14ac:dyDescent="0.25">
      <c r="A371" s="26">
        <v>359</v>
      </c>
      <c r="B371" s="27">
        <v>43094</v>
      </c>
      <c r="C371" s="26">
        <f>VLOOKUP(B372, 'BTC e ETH'!$A$2:$B$6967, 2, TRUE)</f>
        <v>15679</v>
      </c>
      <c r="D371" s="26">
        <f>VLOOKUP(B372, 'BTC e ETH'!$C$2:$D$6967, 2, TRUE)</f>
        <v>749.8</v>
      </c>
      <c r="E371" s="26">
        <f t="shared" si="47"/>
        <v>3.0402710120586387</v>
      </c>
      <c r="F371" s="26">
        <f>IF(A371&gt;$C$3, AVERAGE(INDEX($E$13:$E$1358, A371-$C$3):E370), "")</f>
        <v>3.1533187065976565</v>
      </c>
      <c r="G371" s="26">
        <f>IF(A371&gt;$C$3, STDEV(INDEX($E$13:$E$1358, A371-$C$3):E370), "")</f>
        <v>0.15091397431319084</v>
      </c>
      <c r="H371" s="26">
        <f t="shared" si="48"/>
        <v>-0.74908698848796185</v>
      </c>
      <c r="I371" s="26" t="str">
        <f t="shared" si="49"/>
        <v/>
      </c>
      <c r="J371" s="26" t="str">
        <f t="shared" si="54"/>
        <v/>
      </c>
      <c r="K371" s="26" t="str">
        <f t="shared" si="46"/>
        <v/>
      </c>
      <c r="L371" s="26" t="str">
        <f t="shared" si="50"/>
        <v/>
      </c>
      <c r="M371" s="28" t="str">
        <f t="shared" si="52"/>
        <v/>
      </c>
      <c r="N371" s="26">
        <f t="shared" si="51"/>
        <v>0</v>
      </c>
      <c r="O371" s="26">
        <f t="shared" si="53"/>
        <v>30</v>
      </c>
    </row>
    <row r="372" spans="1:15" x14ac:dyDescent="0.25">
      <c r="A372" s="26">
        <v>360</v>
      </c>
      <c r="B372" s="27">
        <v>43095</v>
      </c>
      <c r="C372" s="26">
        <f>VLOOKUP(B373, 'BTC e ETH'!$A$2:$B$6967, 2, TRUE)</f>
        <v>15374</v>
      </c>
      <c r="D372" s="26">
        <f>VLOOKUP(B373, 'BTC e ETH'!$C$2:$D$6967, 2, TRUE)</f>
        <v>736.45</v>
      </c>
      <c r="E372" s="26">
        <f t="shared" si="47"/>
        <v>3.0385917049735252</v>
      </c>
      <c r="F372" s="26">
        <f>IF(A372&gt;$C$3, AVERAGE(INDEX($E$13:$E$1358, A372-$C$3):E371), "")</f>
        <v>3.1238874344053533</v>
      </c>
      <c r="G372" s="26">
        <f>IF(A372&gt;$C$3, STDEV(INDEX($E$13:$E$1358, A372-$C$3):E371), "")</f>
        <v>0.12270072859748575</v>
      </c>
      <c r="H372" s="26">
        <f t="shared" si="48"/>
        <v>-0.69515259124203732</v>
      </c>
      <c r="I372" s="26" t="str">
        <f t="shared" si="49"/>
        <v/>
      </c>
      <c r="J372" s="26" t="str">
        <f t="shared" si="54"/>
        <v/>
      </c>
      <c r="K372" s="26" t="str">
        <f t="shared" si="46"/>
        <v/>
      </c>
      <c r="L372" s="26" t="str">
        <f t="shared" si="50"/>
        <v/>
      </c>
      <c r="M372" s="28" t="str">
        <f t="shared" si="52"/>
        <v/>
      </c>
      <c r="N372" s="26">
        <f t="shared" si="51"/>
        <v>0</v>
      </c>
      <c r="O372" s="26">
        <f t="shared" si="53"/>
        <v>30</v>
      </c>
    </row>
    <row r="373" spans="1:15" x14ac:dyDescent="0.25">
      <c r="A373" s="26">
        <v>361</v>
      </c>
      <c r="B373" s="27">
        <v>43096</v>
      </c>
      <c r="C373" s="26">
        <f>VLOOKUP(B374, 'BTC e ETH'!$A$2:$B$6967, 2, TRUE)</f>
        <v>14315</v>
      </c>
      <c r="D373" s="26">
        <f>VLOOKUP(B374, 'BTC e ETH'!$C$2:$D$6967, 2, TRUE)</f>
        <v>711.42</v>
      </c>
      <c r="E373" s="26">
        <f t="shared" si="47"/>
        <v>3.0018002448341812</v>
      </c>
      <c r="F373" s="26">
        <f>IF(A373&gt;$C$3, AVERAGE(INDEX($E$13:$E$1358, A373-$C$3):E372), "")</f>
        <v>3.1074198609690153</v>
      </c>
      <c r="G373" s="26">
        <f>IF(A373&gt;$C$3, STDEV(INDEX($E$13:$E$1358, A373-$C$3):E372), "")</f>
        <v>0.11582978270234286</v>
      </c>
      <c r="H373" s="26">
        <f t="shared" si="48"/>
        <v>-0.91185197511984828</v>
      </c>
      <c r="I373" s="26" t="str">
        <f t="shared" si="49"/>
        <v/>
      </c>
      <c r="J373" s="26" t="str">
        <f t="shared" si="54"/>
        <v/>
      </c>
      <c r="K373" s="26" t="str">
        <f t="shared" si="46"/>
        <v/>
      </c>
      <c r="L373" s="26" t="str">
        <f t="shared" si="50"/>
        <v/>
      </c>
      <c r="M373" s="28" t="str">
        <f t="shared" si="52"/>
        <v/>
      </c>
      <c r="N373" s="26">
        <f t="shared" si="51"/>
        <v>0</v>
      </c>
      <c r="O373" s="26">
        <f t="shared" si="53"/>
        <v>30</v>
      </c>
    </row>
    <row r="374" spans="1:15" x14ac:dyDescent="0.25">
      <c r="A374" s="26">
        <v>362</v>
      </c>
      <c r="B374" s="27">
        <v>43097</v>
      </c>
      <c r="C374" s="26">
        <f>VLOOKUP(B375, 'BTC e ETH'!$A$2:$B$6967, 2, TRUE)</f>
        <v>14317</v>
      </c>
      <c r="D374" s="26">
        <f>VLOOKUP(B375, 'BTC e ETH'!$C$2:$D$6967, 2, TRUE)</f>
        <v>731.52</v>
      </c>
      <c r="E374" s="26">
        <f t="shared" si="47"/>
        <v>2.9740783601939365</v>
      </c>
      <c r="F374" s="26">
        <f>IF(A374&gt;$C$3, AVERAGE(INDEX($E$13:$E$1358, A374-$C$3):E373), "")</f>
        <v>3.097279750926266</v>
      </c>
      <c r="G374" s="26">
        <f>IF(A374&gt;$C$3, STDEV(INDEX($E$13:$E$1358, A374-$C$3):E373), "")</f>
        <v>0.1181053210842027</v>
      </c>
      <c r="H374" s="26">
        <f t="shared" si="48"/>
        <v>-1.0431485186386613</v>
      </c>
      <c r="I374" s="26" t="str">
        <f t="shared" si="49"/>
        <v/>
      </c>
      <c r="J374" s="26" t="str">
        <f t="shared" si="54"/>
        <v/>
      </c>
      <c r="K374" s="26" t="str">
        <f t="shared" si="46"/>
        <v/>
      </c>
      <c r="L374" s="26" t="str">
        <f t="shared" si="50"/>
        <v/>
      </c>
      <c r="M374" s="28" t="str">
        <f t="shared" si="52"/>
        <v/>
      </c>
      <c r="N374" s="26">
        <f t="shared" si="51"/>
        <v>0</v>
      </c>
      <c r="O374" s="26">
        <f t="shared" si="53"/>
        <v>30</v>
      </c>
    </row>
    <row r="375" spans="1:15" x14ac:dyDescent="0.25">
      <c r="A375" s="26">
        <v>363</v>
      </c>
      <c r="B375" s="27">
        <v>43098</v>
      </c>
      <c r="C375" s="26">
        <f>VLOOKUP(B376, 'BTC e ETH'!$A$2:$B$6967, 2, TRUE)</f>
        <v>12377</v>
      </c>
      <c r="D375" s="26">
        <f>VLOOKUP(B376, 'BTC e ETH'!$C$2:$D$6967, 2, TRUE)</f>
        <v>682.22</v>
      </c>
      <c r="E375" s="26">
        <f t="shared" si="47"/>
        <v>2.8982430040693488</v>
      </c>
      <c r="F375" s="26">
        <f>IF(A375&gt;$C$3, AVERAGE(INDEX($E$13:$E$1358, A375-$C$3):E374), "")</f>
        <v>3.084059728334132</v>
      </c>
      <c r="G375" s="26">
        <f>IF(A375&gt;$C$3, STDEV(INDEX($E$13:$E$1358, A375-$C$3):E374), "")</f>
        <v>0.12017883455880635</v>
      </c>
      <c r="H375" s="26">
        <f t="shared" si="48"/>
        <v>-1.546168465911181</v>
      </c>
      <c r="I375" s="26" t="str">
        <f t="shared" si="49"/>
        <v/>
      </c>
      <c r="J375" s="26" t="str">
        <f t="shared" si="54"/>
        <v/>
      </c>
      <c r="K375" s="26" t="str">
        <f t="shared" si="46"/>
        <v/>
      </c>
      <c r="L375" s="26" t="str">
        <f t="shared" si="50"/>
        <v/>
      </c>
      <c r="M375" s="28" t="str">
        <f t="shared" si="52"/>
        <v/>
      </c>
      <c r="N375" s="26">
        <f t="shared" si="51"/>
        <v>0</v>
      </c>
      <c r="O375" s="26">
        <f t="shared" si="53"/>
        <v>30</v>
      </c>
    </row>
    <row r="376" spans="1:15" x14ac:dyDescent="0.25">
      <c r="A376" s="26">
        <v>364</v>
      </c>
      <c r="B376" s="27">
        <v>43099</v>
      </c>
      <c r="C376" s="26">
        <f>VLOOKUP(B377, 'BTC e ETH'!$A$2:$B$6967, 2, TRUE)</f>
        <v>13800</v>
      </c>
      <c r="D376" s="26">
        <f>VLOOKUP(B377, 'BTC e ETH'!$C$2:$D$6967, 2, TRUE)</f>
        <v>736.77</v>
      </c>
      <c r="E376" s="26">
        <f t="shared" si="47"/>
        <v>2.9301481036455206</v>
      </c>
      <c r="F376" s="26">
        <f>IF(A376&gt;$C$3, AVERAGE(INDEX($E$13:$E$1358, A376-$C$3):E375), "")</f>
        <v>3.0605000893972787</v>
      </c>
      <c r="G376" s="26">
        <f>IF(A376&gt;$C$3, STDEV(INDEX($E$13:$E$1358, A376-$C$3):E375), "")</f>
        <v>0.11961873927059703</v>
      </c>
      <c r="H376" s="26">
        <f t="shared" si="48"/>
        <v>-1.0897288045887252</v>
      </c>
      <c r="I376" s="26" t="str">
        <f t="shared" si="49"/>
        <v/>
      </c>
      <c r="J376" s="26" t="str">
        <f t="shared" si="54"/>
        <v/>
      </c>
      <c r="K376" s="26" t="str">
        <f t="shared" si="46"/>
        <v/>
      </c>
      <c r="L376" s="26" t="str">
        <f t="shared" si="50"/>
        <v/>
      </c>
      <c r="M376" s="28" t="str">
        <f t="shared" si="52"/>
        <v/>
      </c>
      <c r="N376" s="26">
        <f t="shared" si="51"/>
        <v>0</v>
      </c>
      <c r="O376" s="26">
        <f t="shared" si="53"/>
        <v>30</v>
      </c>
    </row>
    <row r="377" spans="1:15" x14ac:dyDescent="0.25">
      <c r="A377" s="26">
        <v>365</v>
      </c>
      <c r="B377" s="27">
        <v>43100</v>
      </c>
      <c r="C377" s="26">
        <f>VLOOKUP(B378, 'BTC e ETH'!$A$2:$B$6967, 2, TRUE)</f>
        <v>13354</v>
      </c>
      <c r="D377" s="26">
        <f>VLOOKUP(B378, 'BTC e ETH'!$C$2:$D$6967, 2, TRUE)</f>
        <v>752.46</v>
      </c>
      <c r="E377" s="26">
        <f t="shared" si="47"/>
        <v>2.8762234053538007</v>
      </c>
      <c r="F377" s="26">
        <f>IF(A377&gt;$C$3, AVERAGE(INDEX($E$13:$E$1358, A377-$C$3):E376), "")</f>
        <v>3.0335014682703187</v>
      </c>
      <c r="G377" s="26">
        <f>IF(A377&gt;$C$3, STDEV(INDEX($E$13:$E$1358, A377-$C$3):E376), "")</f>
        <v>9.6717033888136503E-2</v>
      </c>
      <c r="H377" s="26">
        <f t="shared" si="48"/>
        <v>-1.6261671454733275</v>
      </c>
      <c r="I377" s="26" t="str">
        <f t="shared" si="49"/>
        <v/>
      </c>
      <c r="J377" s="26" t="str">
        <f t="shared" si="54"/>
        <v/>
      </c>
      <c r="K377" s="26" t="str">
        <f t="shared" si="46"/>
        <v/>
      </c>
      <c r="L377" s="26" t="str">
        <f t="shared" si="50"/>
        <v/>
      </c>
      <c r="M377" s="28" t="str">
        <f t="shared" si="52"/>
        <v/>
      </c>
      <c r="N377" s="26">
        <f t="shared" si="51"/>
        <v>0</v>
      </c>
      <c r="O377" s="26">
        <f t="shared" si="53"/>
        <v>30</v>
      </c>
    </row>
    <row r="378" spans="1:15" x14ac:dyDescent="0.25">
      <c r="A378" s="26">
        <v>366</v>
      </c>
      <c r="B378" s="27">
        <v>43101</v>
      </c>
      <c r="C378" s="26">
        <f>VLOOKUP(B379, 'BTC e ETH'!$A$2:$B$6967, 2, TRUE)</f>
        <v>14709.8</v>
      </c>
      <c r="D378" s="26">
        <f>VLOOKUP(B379, 'BTC e ETH'!$C$2:$D$6967, 2, TRUE)</f>
        <v>858.78</v>
      </c>
      <c r="E378" s="26">
        <f t="shared" si="47"/>
        <v>2.8407564398858081</v>
      </c>
      <c r="F378" s="26">
        <f>IF(A378&gt;$C$3, AVERAGE(INDEX($E$13:$E$1358, A378-$C$3):E377), "")</f>
        <v>3.0061082556829679</v>
      </c>
      <c r="G378" s="26">
        <f>IF(A378&gt;$C$3, STDEV(INDEX($E$13:$E$1358, A378-$C$3):E377), "")</f>
        <v>7.5647672231320517E-2</v>
      </c>
      <c r="H378" s="26">
        <f t="shared" si="48"/>
        <v>-2.1858149883520013</v>
      </c>
      <c r="I378" s="26" t="str">
        <f t="shared" si="49"/>
        <v>Buy</v>
      </c>
      <c r="J378" s="26">
        <f t="shared" si="54"/>
        <v>858.78</v>
      </c>
      <c r="K378" s="26">
        <f t="shared" si="46"/>
        <v>14709.8</v>
      </c>
      <c r="L378" s="26" t="str">
        <f t="shared" si="50"/>
        <v/>
      </c>
      <c r="M378" s="28" t="str">
        <f t="shared" si="52"/>
        <v>Buy</v>
      </c>
      <c r="N378" s="26">
        <f t="shared" si="51"/>
        <v>0</v>
      </c>
      <c r="O378" s="26">
        <f t="shared" si="53"/>
        <v>30</v>
      </c>
    </row>
    <row r="379" spans="1:15" x14ac:dyDescent="0.25">
      <c r="A379" s="26">
        <v>367</v>
      </c>
      <c r="B379" s="27">
        <v>43102</v>
      </c>
      <c r="C379" s="26">
        <f>VLOOKUP(B380, 'BTC e ETH'!$A$2:$B$6967, 2, TRUE)</f>
        <v>15155</v>
      </c>
      <c r="D379" s="26">
        <f>VLOOKUP(B380, 'BTC e ETH'!$C$2:$D$6967, 2, TRUE)</f>
        <v>942.01</v>
      </c>
      <c r="E379" s="26">
        <f t="shared" si="47"/>
        <v>2.7780698992606343</v>
      </c>
      <c r="F379" s="26">
        <f>IF(A379&gt;$C$3, AVERAGE(INDEX($E$13:$E$1358, A379-$C$3):E378), "")</f>
        <v>2.9832041342405677</v>
      </c>
      <c r="G379" s="26">
        <f>IF(A379&gt;$C$3, STDEV(INDEX($E$13:$E$1358, A379-$C$3):E378), "")</f>
        <v>6.9605736379397293E-2</v>
      </c>
      <c r="H379" s="26">
        <f t="shared" si="48"/>
        <v>-2.9470880655843681</v>
      </c>
      <c r="I379" s="26" t="str">
        <f t="shared" si="49"/>
        <v>Buy</v>
      </c>
      <c r="J379" s="26" t="str">
        <f t="shared" si="54"/>
        <v/>
      </c>
      <c r="K379" s="26" t="str">
        <f t="shared" si="46"/>
        <v/>
      </c>
      <c r="L379" s="26">
        <f t="shared" si="50"/>
        <v>121.93999999999997</v>
      </c>
      <c r="M379" s="28" t="str">
        <f t="shared" si="52"/>
        <v>TP</v>
      </c>
      <c r="N379" s="26">
        <f t="shared" si="51"/>
        <v>60</v>
      </c>
      <c r="O379" s="26">
        <f t="shared" si="53"/>
        <v>90</v>
      </c>
    </row>
    <row r="380" spans="1:15" x14ac:dyDescent="0.25">
      <c r="A380" s="26">
        <v>368</v>
      </c>
      <c r="B380" s="27">
        <v>43103</v>
      </c>
      <c r="C380" s="26">
        <f>VLOOKUP(B381, 'BTC e ETH'!$A$2:$B$6967, 2, TRUE)</f>
        <v>15160</v>
      </c>
      <c r="D380" s="26">
        <f>VLOOKUP(B381, 'BTC e ETH'!$C$2:$D$6967, 2, TRUE)</f>
        <v>940</v>
      </c>
      <c r="E380" s="26">
        <f t="shared" si="47"/>
        <v>2.7805357839323133</v>
      </c>
      <c r="F380" s="26">
        <f>IF(A380&gt;$C$3, AVERAGE(INDEX($E$13:$E$1358, A380-$C$3):E379), "")</f>
        <v>2.9633106053880476</v>
      </c>
      <c r="G380" s="26">
        <f>IF(A380&gt;$C$3, STDEV(INDEX($E$13:$E$1358, A380-$C$3):E379), "")</f>
        <v>8.249421474685012E-2</v>
      </c>
      <c r="H380" s="26">
        <f t="shared" si="48"/>
        <v>-2.2156077491811415</v>
      </c>
      <c r="I380" s="26" t="str">
        <f t="shared" si="49"/>
        <v>Buy</v>
      </c>
      <c r="J380" s="26">
        <f t="shared" si="54"/>
        <v>940</v>
      </c>
      <c r="K380" s="26">
        <f t="shared" si="46"/>
        <v>15160</v>
      </c>
      <c r="L380" s="26" t="str">
        <f t="shared" si="50"/>
        <v/>
      </c>
      <c r="M380" s="28" t="str">
        <f t="shared" si="52"/>
        <v>Buy</v>
      </c>
      <c r="N380" s="26">
        <f t="shared" si="51"/>
        <v>0</v>
      </c>
      <c r="O380" s="26">
        <f t="shared" si="53"/>
        <v>90</v>
      </c>
    </row>
    <row r="381" spans="1:15" x14ac:dyDescent="0.25">
      <c r="A381" s="26">
        <v>369</v>
      </c>
      <c r="B381" s="27">
        <v>43104</v>
      </c>
      <c r="C381" s="26">
        <f>VLOOKUP(B382, 'BTC e ETH'!$A$2:$B$6967, 2, TRUE)</f>
        <v>16917</v>
      </c>
      <c r="D381" s="26">
        <f>VLOOKUP(B382, 'BTC e ETH'!$C$2:$D$6967, 2, TRUE)</f>
        <v>962.77</v>
      </c>
      <c r="E381" s="26">
        <f t="shared" si="47"/>
        <v>2.866259766171066</v>
      </c>
      <c r="F381" s="26">
        <f>IF(A381&gt;$C$3, AVERAGE(INDEX($E$13:$E$1358, A381-$C$3):E380), "")</f>
        <v>2.9467976371572724</v>
      </c>
      <c r="G381" s="26">
        <f>IF(A381&gt;$C$3, STDEV(INDEX($E$13:$E$1358, A381-$C$3):E380), "")</f>
        <v>9.2726954159038644E-2</v>
      </c>
      <c r="H381" s="26">
        <f t="shared" si="48"/>
        <v>-0.86854865143174609</v>
      </c>
      <c r="I381" s="26" t="str">
        <f t="shared" si="49"/>
        <v/>
      </c>
      <c r="J381" s="26" t="str">
        <f t="shared" si="54"/>
        <v/>
      </c>
      <c r="K381" s="26" t="str">
        <f t="shared" si="46"/>
        <v/>
      </c>
      <c r="L381" s="26">
        <f t="shared" si="50"/>
        <v>-130.16000000000005</v>
      </c>
      <c r="M381" s="28" t="str">
        <f t="shared" si="52"/>
        <v>SL</v>
      </c>
      <c r="N381" s="26">
        <f t="shared" si="51"/>
        <v>-30</v>
      </c>
      <c r="O381" s="26">
        <f t="shared" si="53"/>
        <v>60</v>
      </c>
    </row>
    <row r="382" spans="1:15" x14ac:dyDescent="0.25">
      <c r="A382" s="26">
        <v>370</v>
      </c>
      <c r="B382" s="27">
        <v>43105</v>
      </c>
      <c r="C382" s="26">
        <f>VLOOKUP(B383, 'BTC e ETH'!$A$2:$B$6967, 2, TRUE)</f>
        <v>17161</v>
      </c>
      <c r="D382" s="26">
        <f>VLOOKUP(B383, 'BTC e ETH'!$C$2:$D$6967, 2, TRUE)</f>
        <v>1004.3</v>
      </c>
      <c r="E382" s="26">
        <f t="shared" si="47"/>
        <v>2.8383485860030095</v>
      </c>
      <c r="F382" s="26">
        <f>IF(A382&gt;$C$3, AVERAGE(INDEX($E$13:$E$1358, A382-$C$3):E381), "")</f>
        <v>2.9384743566102611</v>
      </c>
      <c r="G382" s="26">
        <f>IF(A382&gt;$C$3, STDEV(INDEX($E$13:$E$1358, A382-$C$3):E381), "")</f>
        <v>9.4059149876731307E-2</v>
      </c>
      <c r="H382" s="26">
        <f t="shared" si="48"/>
        <v>-1.0644979328270652</v>
      </c>
      <c r="I382" s="26" t="str">
        <f t="shared" si="49"/>
        <v/>
      </c>
      <c r="J382" s="26" t="str">
        <f t="shared" si="54"/>
        <v/>
      </c>
      <c r="K382" s="26" t="str">
        <f t="shared" si="46"/>
        <v/>
      </c>
      <c r="L382" s="26" t="str">
        <f t="shared" si="50"/>
        <v/>
      </c>
      <c r="M382" s="28" t="str">
        <f t="shared" si="52"/>
        <v/>
      </c>
      <c r="N382" s="26">
        <f t="shared" si="51"/>
        <v>0</v>
      </c>
      <c r="O382" s="26">
        <f t="shared" si="53"/>
        <v>60</v>
      </c>
    </row>
    <row r="383" spans="1:15" x14ac:dyDescent="0.25">
      <c r="A383" s="26">
        <v>371</v>
      </c>
      <c r="B383" s="27">
        <v>43106</v>
      </c>
      <c r="C383" s="26">
        <f>VLOOKUP(B384, 'BTC e ETH'!$A$2:$B$6967, 2, TRUE)</f>
        <v>16196</v>
      </c>
      <c r="D383" s="26">
        <f>VLOOKUP(B384, 'BTC e ETH'!$C$2:$D$6967, 2, TRUE)</f>
        <v>1115.8</v>
      </c>
      <c r="E383" s="26">
        <f t="shared" si="47"/>
        <v>2.6751926617406236</v>
      </c>
      <c r="F383" s="26">
        <f>IF(A383&gt;$C$3, AVERAGE(INDEX($E$13:$E$1358, A383-$C$3):E382), "")</f>
        <v>2.9248406539266765</v>
      </c>
      <c r="G383" s="26">
        <f>IF(A383&gt;$C$3, STDEV(INDEX($E$13:$E$1358, A383-$C$3):E382), "")</f>
        <v>9.2659745209764402E-2</v>
      </c>
      <c r="H383" s="26">
        <f t="shared" si="48"/>
        <v>-2.6942443195898744</v>
      </c>
      <c r="I383" s="26" t="str">
        <f t="shared" si="49"/>
        <v>Buy</v>
      </c>
      <c r="J383" s="26">
        <f t="shared" si="54"/>
        <v>1115.8</v>
      </c>
      <c r="K383" s="26">
        <f t="shared" si="46"/>
        <v>16196</v>
      </c>
      <c r="L383" s="26" t="str">
        <f t="shared" si="50"/>
        <v/>
      </c>
      <c r="M383" s="28" t="str">
        <f t="shared" si="52"/>
        <v>Buy</v>
      </c>
      <c r="N383" s="26">
        <f t="shared" si="51"/>
        <v>0</v>
      </c>
      <c r="O383" s="26">
        <f t="shared" si="53"/>
        <v>60</v>
      </c>
    </row>
    <row r="384" spans="1:15" x14ac:dyDescent="0.25">
      <c r="A384" s="26">
        <v>372</v>
      </c>
      <c r="B384" s="27">
        <v>43107</v>
      </c>
      <c r="C384" s="26">
        <f>VLOOKUP(B385, 'BTC e ETH'!$A$2:$B$6967, 2, TRUE)</f>
        <v>14930</v>
      </c>
      <c r="D384" s="26">
        <f>VLOOKUP(B385, 'BTC e ETH'!$C$2:$D$6967, 2, TRUE)</f>
        <v>1129.3</v>
      </c>
      <c r="E384" s="26">
        <f t="shared" si="47"/>
        <v>2.5817746398036117</v>
      </c>
      <c r="F384" s="26">
        <f>IF(A384&gt;$C$3, AVERAGE(INDEX($E$13:$E$1358, A384-$C$3):E383), "")</f>
        <v>2.9006419275575173</v>
      </c>
      <c r="G384" s="26">
        <f>IF(A384&gt;$C$3, STDEV(INDEX($E$13:$E$1358, A384-$C$3):E383), "")</f>
        <v>0.10720397614057382</v>
      </c>
      <c r="H384" s="26">
        <f t="shared" si="48"/>
        <v>-2.9743979582975832</v>
      </c>
      <c r="I384" s="26" t="str">
        <f t="shared" si="49"/>
        <v>Buy</v>
      </c>
      <c r="J384" s="26" t="str">
        <f t="shared" si="54"/>
        <v/>
      </c>
      <c r="K384" s="26" t="str">
        <f t="shared" si="46"/>
        <v/>
      </c>
      <c r="L384" s="26">
        <f t="shared" si="50"/>
        <v>153.60000000000002</v>
      </c>
      <c r="M384" s="28" t="str">
        <f t="shared" si="52"/>
        <v>TP</v>
      </c>
      <c r="N384" s="26">
        <f t="shared" si="51"/>
        <v>60</v>
      </c>
      <c r="O384" s="26">
        <f t="shared" si="53"/>
        <v>120</v>
      </c>
    </row>
    <row r="385" spans="1:15" x14ac:dyDescent="0.25">
      <c r="A385" s="26">
        <v>373</v>
      </c>
      <c r="B385" s="27">
        <v>43108</v>
      </c>
      <c r="C385" s="26">
        <f>VLOOKUP(B386, 'BTC e ETH'!$A$2:$B$6967, 2, TRUE)</f>
        <v>14423</v>
      </c>
      <c r="D385" s="26">
        <f>VLOOKUP(B386, 'BTC e ETH'!$C$2:$D$6967, 2, TRUE)</f>
        <v>1283.7</v>
      </c>
      <c r="E385" s="26">
        <f t="shared" si="47"/>
        <v>2.4190776214926295</v>
      </c>
      <c r="F385" s="26">
        <f>IF(A385&gt;$C$3, AVERAGE(INDEX($E$13:$E$1358, A385-$C$3):E384), "")</f>
        <v>2.8716540735402205</v>
      </c>
      <c r="G385" s="26">
        <f>IF(A385&gt;$C$3, STDEV(INDEX($E$13:$E$1358, A385-$C$3):E384), "")</f>
        <v>0.1299794168669961</v>
      </c>
      <c r="H385" s="26">
        <f t="shared" si="48"/>
        <v>-3.481908620275612</v>
      </c>
      <c r="I385" s="26" t="str">
        <f t="shared" si="49"/>
        <v>Buy</v>
      </c>
      <c r="J385" s="26">
        <f t="shared" si="54"/>
        <v>1283.7</v>
      </c>
      <c r="K385" s="26">
        <f t="shared" si="46"/>
        <v>14423</v>
      </c>
      <c r="L385" s="26" t="str">
        <f t="shared" si="50"/>
        <v/>
      </c>
      <c r="M385" s="28" t="str">
        <f t="shared" si="52"/>
        <v>Buy</v>
      </c>
      <c r="N385" s="26">
        <f t="shared" si="51"/>
        <v>0</v>
      </c>
      <c r="O385" s="26">
        <f t="shared" si="53"/>
        <v>120</v>
      </c>
    </row>
    <row r="386" spans="1:15" x14ac:dyDescent="0.25">
      <c r="A386" s="26">
        <v>374</v>
      </c>
      <c r="B386" s="27">
        <v>43109</v>
      </c>
      <c r="C386" s="26">
        <f>VLOOKUP(B387, 'BTC e ETH'!$A$2:$B$6967, 2, TRUE)</f>
        <v>14896</v>
      </c>
      <c r="D386" s="26">
        <f>VLOOKUP(B387, 'BTC e ETH'!$C$2:$D$6967, 2, TRUE)</f>
        <v>1248</v>
      </c>
      <c r="E386" s="26">
        <f t="shared" si="47"/>
        <v>2.4795504505874755</v>
      </c>
      <c r="F386" s="26">
        <f>IF(A386&gt;$C$3, AVERAGE(INDEX($E$13:$E$1358, A386-$C$3):E385), "")</f>
        <v>2.83595808222791</v>
      </c>
      <c r="G386" s="26">
        <f>IF(A386&gt;$C$3, STDEV(INDEX($E$13:$E$1358, A386-$C$3):E385), "")</f>
        <v>0.17224797849863857</v>
      </c>
      <c r="H386" s="26">
        <f t="shared" si="48"/>
        <v>-2.0691542202525852</v>
      </c>
      <c r="I386" s="26" t="str">
        <f t="shared" si="49"/>
        <v>Buy</v>
      </c>
      <c r="J386" s="26" t="str">
        <f t="shared" si="54"/>
        <v/>
      </c>
      <c r="K386" s="26" t="str">
        <f t="shared" si="46"/>
        <v/>
      </c>
      <c r="L386" s="26">
        <f t="shared" si="50"/>
        <v>-118.7000000000001</v>
      </c>
      <c r="M386" s="28" t="str">
        <f t="shared" si="52"/>
        <v>SL</v>
      </c>
      <c r="N386" s="26">
        <f t="shared" si="51"/>
        <v>-30</v>
      </c>
      <c r="O386" s="26">
        <f t="shared" si="53"/>
        <v>90</v>
      </c>
    </row>
    <row r="387" spans="1:15" x14ac:dyDescent="0.25">
      <c r="A387" s="26">
        <v>375</v>
      </c>
      <c r="B387" s="27">
        <v>43110</v>
      </c>
      <c r="C387" s="26">
        <f>VLOOKUP(B388, 'BTC e ETH'!$A$2:$B$6967, 2, TRUE)</f>
        <v>13266</v>
      </c>
      <c r="D387" s="26">
        <f>VLOOKUP(B388, 'BTC e ETH'!$C$2:$D$6967, 2, TRUE)</f>
        <v>1135.5</v>
      </c>
      <c r="E387" s="26">
        <f t="shared" si="47"/>
        <v>2.4581312885398883</v>
      </c>
      <c r="F387" s="26">
        <f>IF(A387&gt;$C$3, AVERAGE(INDEX($E$13:$E$1358, A387-$C$3):E386), "")</f>
        <v>2.7985767114631654</v>
      </c>
      <c r="G387" s="26">
        <f>IF(A387&gt;$C$3, STDEV(INDEX($E$13:$E$1358, A387-$C$3):E386), "")</f>
        <v>0.18510484456651324</v>
      </c>
      <c r="H387" s="26">
        <f t="shared" si="48"/>
        <v>-1.839203202490715</v>
      </c>
      <c r="I387" s="26" t="str">
        <f t="shared" si="49"/>
        <v>Buy</v>
      </c>
      <c r="J387" s="26">
        <f t="shared" si="54"/>
        <v>1135.5</v>
      </c>
      <c r="K387" s="26">
        <f t="shared" si="46"/>
        <v>13266</v>
      </c>
      <c r="L387" s="26" t="str">
        <f t="shared" si="50"/>
        <v/>
      </c>
      <c r="M387" s="28" t="str">
        <f t="shared" si="52"/>
        <v>Buy</v>
      </c>
      <c r="N387" s="26">
        <f t="shared" si="51"/>
        <v>0</v>
      </c>
      <c r="O387" s="26">
        <f t="shared" si="53"/>
        <v>90</v>
      </c>
    </row>
    <row r="388" spans="1:15" x14ac:dyDescent="0.25">
      <c r="A388" s="26">
        <v>376</v>
      </c>
      <c r="B388" s="27">
        <v>43111</v>
      </c>
      <c r="C388" s="26">
        <f>VLOOKUP(B389, 'BTC e ETH'!$A$2:$B$6967, 2, TRUE)</f>
        <v>13783</v>
      </c>
      <c r="D388" s="26">
        <f>VLOOKUP(B389, 'BTC e ETH'!$C$2:$D$6967, 2, TRUE)</f>
        <v>1257.2</v>
      </c>
      <c r="E388" s="26">
        <f t="shared" si="47"/>
        <v>2.3945489227710262</v>
      </c>
      <c r="F388" s="26">
        <f>IF(A388&gt;$C$3, AVERAGE(INDEX($E$13:$E$1358, A388-$C$3):E387), "")</f>
        <v>2.7598793503675898</v>
      </c>
      <c r="G388" s="26">
        <f>IF(A388&gt;$C$3, STDEV(INDEX($E$13:$E$1358, A388-$C$3):E387), "")</f>
        <v>0.19189410236063478</v>
      </c>
      <c r="H388" s="26">
        <f t="shared" si="48"/>
        <v>-1.9038126920127152</v>
      </c>
      <c r="I388" s="26" t="str">
        <f t="shared" si="49"/>
        <v>Buy</v>
      </c>
      <c r="J388" s="26" t="str">
        <f t="shared" si="54"/>
        <v/>
      </c>
      <c r="K388" s="26" t="str">
        <f t="shared" si="46"/>
        <v/>
      </c>
      <c r="L388" s="26">
        <f t="shared" si="50"/>
        <v>191.7000000000001</v>
      </c>
      <c r="M388" s="28" t="str">
        <f t="shared" si="52"/>
        <v>TP</v>
      </c>
      <c r="N388" s="26">
        <f t="shared" si="51"/>
        <v>60</v>
      </c>
      <c r="O388" s="26">
        <f t="shared" si="53"/>
        <v>150</v>
      </c>
    </row>
    <row r="389" spans="1:15" x14ac:dyDescent="0.25">
      <c r="A389" s="26">
        <v>377</v>
      </c>
      <c r="B389" s="27">
        <v>43112</v>
      </c>
      <c r="C389" s="26">
        <f>VLOOKUP(B390, 'BTC e ETH'!$A$2:$B$6967, 2, TRUE)</f>
        <v>14191</v>
      </c>
      <c r="D389" s="26">
        <f>VLOOKUP(B390, 'BTC e ETH'!$C$2:$D$6967, 2, TRUE)</f>
        <v>1380</v>
      </c>
      <c r="E389" s="26">
        <f t="shared" si="47"/>
        <v>2.3305244616832872</v>
      </c>
      <c r="F389" s="26">
        <f>IF(A389&gt;$C$3, AVERAGE(INDEX($E$13:$E$1358, A389-$C$3):E388), "")</f>
        <v>2.7193959288967138</v>
      </c>
      <c r="G389" s="26">
        <f>IF(A389&gt;$C$3, STDEV(INDEX($E$13:$E$1358, A389-$C$3):E388), "")</f>
        <v>0.20104794066335369</v>
      </c>
      <c r="H389" s="26">
        <f t="shared" si="48"/>
        <v>-1.9342225835805773</v>
      </c>
      <c r="I389" s="26" t="str">
        <f t="shared" si="49"/>
        <v>Buy</v>
      </c>
      <c r="J389" s="26">
        <f t="shared" si="54"/>
        <v>1380</v>
      </c>
      <c r="K389" s="26">
        <f t="shared" si="46"/>
        <v>14191</v>
      </c>
      <c r="L389" s="26" t="str">
        <f t="shared" si="50"/>
        <v/>
      </c>
      <c r="M389" s="28" t="str">
        <f t="shared" si="52"/>
        <v>Buy</v>
      </c>
      <c r="N389" s="26">
        <f t="shared" si="51"/>
        <v>0</v>
      </c>
      <c r="O389" s="26">
        <f t="shared" si="53"/>
        <v>150</v>
      </c>
    </row>
    <row r="390" spans="1:15" x14ac:dyDescent="0.25">
      <c r="A390" s="26">
        <v>378</v>
      </c>
      <c r="B390" s="27">
        <v>43113</v>
      </c>
      <c r="C390" s="26">
        <f>VLOOKUP(B391, 'BTC e ETH'!$A$2:$B$6967, 2, TRUE)</f>
        <v>13558</v>
      </c>
      <c r="D390" s="26">
        <f>VLOOKUP(B391, 'BTC e ETH'!$C$2:$D$6967, 2, TRUE)</f>
        <v>1350</v>
      </c>
      <c r="E390" s="26">
        <f t="shared" si="47"/>
        <v>2.3068721865584361</v>
      </c>
      <c r="F390" s="26">
        <f>IF(A390&gt;$C$3, AVERAGE(INDEX($E$13:$E$1358, A390-$C$3):E389), "")</f>
        <v>2.6764923356626702</v>
      </c>
      <c r="G390" s="26">
        <f>IF(A390&gt;$C$3, STDEV(INDEX($E$13:$E$1358, A390-$C$3):E389), "")</f>
        <v>0.21122617274669436</v>
      </c>
      <c r="H390" s="26">
        <f t="shared" si="48"/>
        <v>-1.7498785510235431</v>
      </c>
      <c r="I390" s="26" t="str">
        <f t="shared" si="49"/>
        <v/>
      </c>
      <c r="J390" s="26">
        <f t="shared" si="54"/>
        <v>1380</v>
      </c>
      <c r="K390" s="26">
        <f t="shared" si="46"/>
        <v>14191</v>
      </c>
      <c r="L390" s="26">
        <f t="shared" si="50"/>
        <v>3.3000000000000043</v>
      </c>
      <c r="M390" s="28" t="str">
        <f t="shared" si="52"/>
        <v>Buy</v>
      </c>
      <c r="N390" s="26">
        <f t="shared" si="51"/>
        <v>0</v>
      </c>
      <c r="O390" s="26">
        <f t="shared" si="53"/>
        <v>150</v>
      </c>
    </row>
    <row r="391" spans="1:15" x14ac:dyDescent="0.25">
      <c r="A391" s="26">
        <v>379</v>
      </c>
      <c r="B391" s="27">
        <v>43114</v>
      </c>
      <c r="C391" s="26">
        <f>VLOOKUP(B392, 'BTC e ETH'!$A$2:$B$6967, 2, TRUE)</f>
        <v>13575</v>
      </c>
      <c r="D391" s="26">
        <f>VLOOKUP(B392, 'BTC e ETH'!$C$2:$D$6967, 2, TRUE)</f>
        <v>1273.4000000000001</v>
      </c>
      <c r="E391" s="26">
        <f t="shared" si="47"/>
        <v>2.3665393772192109</v>
      </c>
      <c r="F391" s="26">
        <f>IF(A391&gt;$C$3, AVERAGE(INDEX($E$13:$E$1358, A391-$C$3):E390), "")</f>
        <v>2.6370676144952752</v>
      </c>
      <c r="G391" s="26">
        <f>IF(A391&gt;$C$3, STDEV(INDEX($E$13:$E$1358, A391-$C$3):E390), "")</f>
        <v>0.22180461331720927</v>
      </c>
      <c r="H391" s="26">
        <f t="shared" si="48"/>
        <v>-1.2196691188256481</v>
      </c>
      <c r="I391" s="26" t="str">
        <f t="shared" si="49"/>
        <v/>
      </c>
      <c r="J391" s="26" t="str">
        <f t="shared" si="54"/>
        <v/>
      </c>
      <c r="K391" s="26" t="str">
        <f t="shared" si="46"/>
        <v/>
      </c>
      <c r="L391" s="26">
        <f t="shared" si="50"/>
        <v>-151.59999999999982</v>
      </c>
      <c r="M391" s="28" t="str">
        <f t="shared" si="52"/>
        <v>SL</v>
      </c>
      <c r="N391" s="26">
        <f t="shared" si="51"/>
        <v>-30</v>
      </c>
      <c r="O391" s="26">
        <f t="shared" si="53"/>
        <v>120</v>
      </c>
    </row>
    <row r="392" spans="1:15" x14ac:dyDescent="0.25">
      <c r="A392" s="26">
        <v>380</v>
      </c>
      <c r="B392" s="27">
        <v>43115</v>
      </c>
      <c r="C392" s="26">
        <f>VLOOKUP(B393, 'BTC e ETH'!$A$2:$B$6967, 2, TRUE)</f>
        <v>11072</v>
      </c>
      <c r="D392" s="26">
        <f>VLOOKUP(B393, 'BTC e ETH'!$C$2:$D$6967, 2, TRUE)</f>
        <v>1020.1</v>
      </c>
      <c r="E392" s="26">
        <f t="shared" si="47"/>
        <v>2.3845187371689778</v>
      </c>
      <c r="F392" s="26">
        <f>IF(A392&gt;$C$3, AVERAGE(INDEX($E$13:$E$1358, A392-$C$3):E391), "")</f>
        <v>2.5994936994001878</v>
      </c>
      <c r="G392" s="26">
        <f>IF(A392&gt;$C$3, STDEV(INDEX($E$13:$E$1358, A392-$C$3):E391), "")</f>
        <v>0.21627931319950752</v>
      </c>
      <c r="H392" s="26">
        <f t="shared" si="48"/>
        <v>-0.99396913671954246</v>
      </c>
      <c r="I392" s="26" t="str">
        <f t="shared" si="49"/>
        <v/>
      </c>
      <c r="J392" s="26" t="str">
        <f t="shared" si="54"/>
        <v/>
      </c>
      <c r="K392" s="26" t="str">
        <f t="shared" si="46"/>
        <v/>
      </c>
      <c r="L392" s="26" t="str">
        <f t="shared" si="50"/>
        <v/>
      </c>
      <c r="M392" s="28" t="str">
        <f t="shared" si="52"/>
        <v/>
      </c>
      <c r="N392" s="26">
        <f t="shared" si="51"/>
        <v>0</v>
      </c>
      <c r="O392" s="26">
        <f t="shared" si="53"/>
        <v>120</v>
      </c>
    </row>
    <row r="393" spans="1:15" x14ac:dyDescent="0.25">
      <c r="A393" s="26">
        <v>381</v>
      </c>
      <c r="B393" s="27">
        <v>43116</v>
      </c>
      <c r="C393" s="26">
        <f>VLOOKUP(B394, 'BTC e ETH'!$A$2:$B$6967, 2, TRUE)</f>
        <v>11082</v>
      </c>
      <c r="D393" s="26">
        <f>VLOOKUP(B394, 'BTC e ETH'!$C$2:$D$6967, 2, TRUE)</f>
        <v>1017.5</v>
      </c>
      <c r="E393" s="26">
        <f t="shared" si="47"/>
        <v>2.3879735321105451</v>
      </c>
      <c r="F393" s="26">
        <f>IF(A393&gt;$C$3, AVERAGE(INDEX($E$13:$E$1358, A393-$C$3):E392), "")</f>
        <v>2.5667133881878659</v>
      </c>
      <c r="G393" s="26">
        <f>IF(A393&gt;$C$3, STDEV(INDEX($E$13:$E$1358, A393-$C$3):E392), "")</f>
        <v>0.20846223546898932</v>
      </c>
      <c r="H393" s="26">
        <f t="shared" si="48"/>
        <v>-0.85742079698608042</v>
      </c>
      <c r="I393" s="26" t="str">
        <f t="shared" si="49"/>
        <v/>
      </c>
      <c r="J393" s="26" t="str">
        <f t="shared" si="54"/>
        <v/>
      </c>
      <c r="K393" s="26" t="str">
        <f t="shared" si="46"/>
        <v/>
      </c>
      <c r="L393" s="26" t="str">
        <f t="shared" si="50"/>
        <v/>
      </c>
      <c r="M393" s="28" t="str">
        <f t="shared" si="52"/>
        <v/>
      </c>
      <c r="N393" s="26">
        <f t="shared" si="51"/>
        <v>0</v>
      </c>
      <c r="O393" s="26">
        <f t="shared" si="53"/>
        <v>120</v>
      </c>
    </row>
    <row r="394" spans="1:15" x14ac:dyDescent="0.25">
      <c r="A394" s="26">
        <v>382</v>
      </c>
      <c r="B394" s="27">
        <v>43117</v>
      </c>
      <c r="C394" s="26">
        <f>VLOOKUP(B395, 'BTC e ETH'!$A$2:$B$6967, 2, TRUE)</f>
        <v>11045</v>
      </c>
      <c r="D394" s="26">
        <f>VLOOKUP(B395, 'BTC e ETH'!$C$2:$D$6967, 2, TRUE)</f>
        <v>994.81</v>
      </c>
      <c r="E394" s="26">
        <f t="shared" si="47"/>
        <v>2.4071813517036782</v>
      </c>
      <c r="F394" s="26">
        <f>IF(A394&gt;$C$3, AVERAGE(INDEX($E$13:$E$1358, A394-$C$3):E393), "")</f>
        <v>2.5365278610028481</v>
      </c>
      <c r="G394" s="26">
        <f>IF(A394&gt;$C$3, STDEV(INDEX($E$13:$E$1358, A394-$C$3):E393), "")</f>
        <v>0.19848927675772315</v>
      </c>
      <c r="H394" s="26">
        <f t="shared" si="48"/>
        <v>-0.65165489749378658</v>
      </c>
      <c r="I394" s="26" t="str">
        <f t="shared" si="49"/>
        <v/>
      </c>
      <c r="J394" s="26" t="str">
        <f t="shared" si="54"/>
        <v/>
      </c>
      <c r="K394" s="26" t="str">
        <f t="shared" si="46"/>
        <v/>
      </c>
      <c r="L394" s="26" t="str">
        <f t="shared" si="50"/>
        <v/>
      </c>
      <c r="M394" s="28" t="str">
        <f t="shared" si="52"/>
        <v/>
      </c>
      <c r="N394" s="26">
        <f t="shared" si="51"/>
        <v>0</v>
      </c>
      <c r="O394" s="26">
        <f t="shared" si="53"/>
        <v>120</v>
      </c>
    </row>
    <row r="395" spans="1:15" x14ac:dyDescent="0.25">
      <c r="A395" s="26">
        <v>383</v>
      </c>
      <c r="B395" s="27">
        <v>43118</v>
      </c>
      <c r="C395" s="26">
        <f>VLOOKUP(B396, 'BTC e ETH'!$A$2:$B$6967, 2, TRUE)</f>
        <v>11476</v>
      </c>
      <c r="D395" s="26">
        <f>VLOOKUP(B396, 'BTC e ETH'!$C$2:$D$6967, 2, TRUE)</f>
        <v>1032.5999999999999</v>
      </c>
      <c r="E395" s="26">
        <f t="shared" si="47"/>
        <v>2.4081780046557069</v>
      </c>
      <c r="F395" s="26">
        <f>IF(A395&gt;$C$3, AVERAGE(INDEX($E$13:$E$1358, A395-$C$3):E394), "")</f>
        <v>2.5118019578323847</v>
      </c>
      <c r="G395" s="26">
        <f>IF(A395&gt;$C$3, STDEV(INDEX($E$13:$E$1358, A395-$C$3):E394), "")</f>
        <v>0.18913134339045298</v>
      </c>
      <c r="H395" s="26">
        <f t="shared" si="48"/>
        <v>-0.54789413176615009</v>
      </c>
      <c r="I395" s="26" t="str">
        <f t="shared" si="49"/>
        <v/>
      </c>
      <c r="J395" s="26" t="str">
        <f t="shared" si="54"/>
        <v/>
      </c>
      <c r="K395" s="26" t="str">
        <f t="shared" si="46"/>
        <v/>
      </c>
      <c r="L395" s="26" t="str">
        <f t="shared" si="50"/>
        <v/>
      </c>
      <c r="M395" s="28" t="str">
        <f t="shared" si="52"/>
        <v/>
      </c>
      <c r="N395" s="26">
        <f t="shared" si="51"/>
        <v>0</v>
      </c>
      <c r="O395" s="26">
        <f t="shared" si="53"/>
        <v>120</v>
      </c>
    </row>
    <row r="396" spans="1:15" x14ac:dyDescent="0.25">
      <c r="A396" s="26">
        <v>384</v>
      </c>
      <c r="B396" s="27">
        <v>43119</v>
      </c>
      <c r="C396" s="26">
        <f>VLOOKUP(B397, 'BTC e ETH'!$A$2:$B$6967, 2, TRUE)</f>
        <v>12728</v>
      </c>
      <c r="D396" s="26">
        <f>VLOOKUP(B397, 'BTC e ETH'!$C$2:$D$6967, 2, TRUE)</f>
        <v>1146</v>
      </c>
      <c r="E396" s="26">
        <f t="shared" si="47"/>
        <v>2.4075266727429381</v>
      </c>
      <c r="F396" s="26">
        <f>IF(A396&gt;$C$3, AVERAGE(INDEX($E$13:$E$1358, A396-$C$3):E395), "")</f>
        <v>2.4869781058806115</v>
      </c>
      <c r="G396" s="26">
        <f>IF(A396&gt;$C$3, STDEV(INDEX($E$13:$E$1358, A396-$C$3):E395), "")</f>
        <v>0.17526836784389624</v>
      </c>
      <c r="H396" s="26">
        <f t="shared" si="48"/>
        <v>-0.45331301999934931</v>
      </c>
      <c r="I396" s="26" t="str">
        <f t="shared" si="49"/>
        <v/>
      </c>
      <c r="J396" s="26" t="str">
        <f t="shared" si="54"/>
        <v/>
      </c>
      <c r="K396" s="26" t="str">
        <f t="shared" si="46"/>
        <v/>
      </c>
      <c r="L396" s="26" t="str">
        <f t="shared" si="50"/>
        <v/>
      </c>
      <c r="M396" s="28" t="str">
        <f t="shared" si="52"/>
        <v/>
      </c>
      <c r="N396" s="26">
        <f t="shared" si="51"/>
        <v>0</v>
      </c>
      <c r="O396" s="26">
        <f t="shared" si="53"/>
        <v>120</v>
      </c>
    </row>
    <row r="397" spans="1:15" x14ac:dyDescent="0.25">
      <c r="A397" s="26">
        <v>385</v>
      </c>
      <c r="B397" s="27">
        <v>43120</v>
      </c>
      <c r="C397" s="26">
        <f>VLOOKUP(B398, 'BTC e ETH'!$A$2:$B$6967, 2, TRUE)</f>
        <v>11514</v>
      </c>
      <c r="D397" s="26">
        <f>VLOOKUP(B398, 'BTC e ETH'!$C$2:$D$6967, 2, TRUE)</f>
        <v>1047</v>
      </c>
      <c r="E397" s="26">
        <f t="shared" si="47"/>
        <v>2.3976347543652183</v>
      </c>
      <c r="F397" s="26">
        <f>IF(A397&gt;$C$3, AVERAGE(INDEX($E$13:$E$1358, A397-$C$3):E396), "")</f>
        <v>2.4563958996520703</v>
      </c>
      <c r="G397" s="26">
        <f>IF(A397&gt;$C$3, STDEV(INDEX($E$13:$E$1358, A397-$C$3):E396), "")</f>
        <v>0.14104074716730344</v>
      </c>
      <c r="H397" s="26">
        <f t="shared" si="48"/>
        <v>-0.41662531195434677</v>
      </c>
      <c r="I397" s="26" t="str">
        <f t="shared" si="49"/>
        <v/>
      </c>
      <c r="J397" s="26" t="str">
        <f t="shared" si="54"/>
        <v/>
      </c>
      <c r="K397" s="26" t="str">
        <f t="shared" ref="K397:K460" si="55">IF(M397=M396, K396, IF(OR(M397="TP", M397="SL"), "",IF(I397="Buy", C397, IF(I397="Sell", D397, ""))))</f>
        <v/>
      </c>
      <c r="L397" s="26" t="str">
        <f t="shared" si="50"/>
        <v/>
      </c>
      <c r="M397" s="28" t="str">
        <f t="shared" si="52"/>
        <v/>
      </c>
      <c r="N397" s="26">
        <f t="shared" si="51"/>
        <v>0</v>
      </c>
      <c r="O397" s="26">
        <f t="shared" si="53"/>
        <v>120</v>
      </c>
    </row>
    <row r="398" spans="1:15" x14ac:dyDescent="0.25">
      <c r="A398" s="26">
        <v>386</v>
      </c>
      <c r="B398" s="27">
        <v>43121</v>
      </c>
      <c r="C398" s="26">
        <f>VLOOKUP(B399, 'BTC e ETH'!$A$2:$B$6967, 2, TRUE)</f>
        <v>10771</v>
      </c>
      <c r="D398" s="26">
        <f>VLOOKUP(B399, 'BTC e ETH'!$C$2:$D$6967, 2, TRUE)</f>
        <v>995.08</v>
      </c>
      <c r="E398" s="26">
        <f t="shared" ref="E398:E461" si="56">LN(C398/D398)</f>
        <v>2.3817894804141955</v>
      </c>
      <c r="F398" s="26">
        <f>IF(A398&gt;$C$3, AVERAGE(INDEX($E$13:$E$1358, A398-$C$3):E397), "")</f>
        <v>2.4270149775428838</v>
      </c>
      <c r="G398" s="26">
        <f>IF(A398&gt;$C$3, STDEV(INDEX($E$13:$E$1358, A398-$C$3):E397), "")</f>
        <v>9.3774551789342492E-2</v>
      </c>
      <c r="H398" s="26">
        <f t="shared" ref="H398:H461" si="57">IF(F398="","",(E398-F398)/G398)</f>
        <v>-0.48227900070675866</v>
      </c>
      <c r="I398" s="26" t="str">
        <f t="shared" ref="I398:I461" si="58">IF(H398="", "", IF(H398&lt;$C$4, "Buy", IF(H398&gt;$C$5, "Sell", "")))</f>
        <v/>
      </c>
      <c r="J398" s="26" t="str">
        <f t="shared" si="54"/>
        <v/>
      </c>
      <c r="K398" s="26" t="str">
        <f t="shared" si="55"/>
        <v/>
      </c>
      <c r="L398" s="26" t="str">
        <f t="shared" ref="L398:L461" si="59">IF(M397="Buy", (K397-C398)*$C$8+(D398-J397)*$C$9, IF(M397="Sell", (K397-D398)*$C$9+(C398-J397)*$C$8, ""))</f>
        <v/>
      </c>
      <c r="M398" s="28" t="str">
        <f t="shared" si="52"/>
        <v/>
      </c>
      <c r="N398" s="26">
        <f t="shared" ref="N398:N461" si="60">IF(IF(OR(M398="TP",M398="SL"),L398,0)&lt;=$C$6,$C$6,IF(IF(OR(M398="TP",M398="SL"),L398,0)&gt;$C$7,$C$7,IF(OR(M398="TP",M398="SL"),L398,0)))</f>
        <v>0</v>
      </c>
      <c r="O398" s="26">
        <f t="shared" si="53"/>
        <v>120</v>
      </c>
    </row>
    <row r="399" spans="1:15" x14ac:dyDescent="0.25">
      <c r="A399" s="26">
        <v>387</v>
      </c>
      <c r="B399" s="27">
        <v>43122</v>
      </c>
      <c r="C399" s="26">
        <f>VLOOKUP(B400, 'BTC e ETH'!$A$2:$B$6967, 2, TRUE)</f>
        <v>10819</v>
      </c>
      <c r="D399" s="26">
        <f>VLOOKUP(B400, 'BTC e ETH'!$C$2:$D$6967, 2, TRUE)</f>
        <v>982.98</v>
      </c>
      <c r="E399" s="26">
        <f t="shared" si="56"/>
        <v>2.3984703526273465</v>
      </c>
      <c r="F399" s="26">
        <f>IF(A399&gt;$C$3, AVERAGE(INDEX($E$13:$E$1358, A399-$C$3):E398), "")</f>
        <v>2.4074547654544554</v>
      </c>
      <c r="G399" s="26">
        <f>IF(A399&gt;$C$3, STDEV(INDEX($E$13:$E$1358, A399-$C$3):E398), "")</f>
        <v>6.4268124785768876E-2</v>
      </c>
      <c r="H399" s="26">
        <f t="shared" si="57"/>
        <v>-0.1397957830115229</v>
      </c>
      <c r="I399" s="26" t="str">
        <f t="shared" si="58"/>
        <v/>
      </c>
      <c r="J399" s="26" t="str">
        <f t="shared" si="54"/>
        <v/>
      </c>
      <c r="K399" s="26" t="str">
        <f t="shared" si="55"/>
        <v/>
      </c>
      <c r="L399" s="26" t="str">
        <f t="shared" si="59"/>
        <v/>
      </c>
      <c r="M399" s="28" t="str">
        <f t="shared" ref="M399:M462" si="61">IF(OR(M398="", M398="SL", M398="TP"), I399, IF(L399="", "", IF(L399&lt;$C$6, "SL", IF(L399&gt;$C$7, "TP", M398))))</f>
        <v/>
      </c>
      <c r="N399" s="26">
        <f t="shared" si="60"/>
        <v>0</v>
      </c>
      <c r="O399" s="26">
        <f t="shared" ref="O399:O462" si="62">N399+O398</f>
        <v>120</v>
      </c>
    </row>
    <row r="400" spans="1:15" x14ac:dyDescent="0.25">
      <c r="A400" s="26">
        <v>388</v>
      </c>
      <c r="B400" s="27">
        <v>43123</v>
      </c>
      <c r="C400" s="26">
        <f>VLOOKUP(B401, 'BTC e ETH'!$A$2:$B$6967, 2, TRUE)</f>
        <v>11414</v>
      </c>
      <c r="D400" s="26">
        <f>VLOOKUP(B401, 'BTC e ETH'!$C$2:$D$6967, 2, TRUE)</f>
        <v>1063.2</v>
      </c>
      <c r="E400" s="26">
        <f t="shared" si="56"/>
        <v>2.3735574436976177</v>
      </c>
      <c r="F400" s="26">
        <f>IF(A400&gt;$C$3, AVERAGE(INDEX($E$13:$E$1358, A400-$C$3):E399), "")</f>
        <v>2.3952344796427041</v>
      </c>
      <c r="G400" s="26">
        <f>IF(A400&gt;$C$3, STDEV(INDEX($E$13:$E$1358, A400-$C$3):E399), "")</f>
        <v>4.249265179301772E-2</v>
      </c>
      <c r="H400" s="26">
        <f t="shared" si="57"/>
        <v>-0.51013610660675035</v>
      </c>
      <c r="I400" s="26" t="str">
        <f t="shared" si="58"/>
        <v/>
      </c>
      <c r="J400" s="26" t="str">
        <f t="shared" si="54"/>
        <v/>
      </c>
      <c r="K400" s="26" t="str">
        <f t="shared" si="55"/>
        <v/>
      </c>
      <c r="L400" s="26" t="str">
        <f t="shared" si="59"/>
        <v/>
      </c>
      <c r="M400" s="28" t="str">
        <f t="shared" si="61"/>
        <v/>
      </c>
      <c r="N400" s="26">
        <f t="shared" si="60"/>
        <v>0</v>
      </c>
      <c r="O400" s="26">
        <f t="shared" si="62"/>
        <v>120</v>
      </c>
    </row>
    <row r="401" spans="1:15" x14ac:dyDescent="0.25">
      <c r="A401" s="26">
        <v>389</v>
      </c>
      <c r="B401" s="27">
        <v>43124</v>
      </c>
      <c r="C401" s="26">
        <f>VLOOKUP(B402, 'BTC e ETH'!$A$2:$B$6967, 2, TRUE)</f>
        <v>11146</v>
      </c>
      <c r="D401" s="26">
        <f>VLOOKUP(B402, 'BTC e ETH'!$C$2:$D$6967, 2, TRUE)</f>
        <v>1048.2</v>
      </c>
      <c r="E401" s="26">
        <f t="shared" si="56"/>
        <v>2.3640062817614158</v>
      </c>
      <c r="F401" s="26">
        <f>IF(A401&gt;$C$3, AVERAGE(INDEX($E$13:$E$1358, A401-$C$3):E400), "")</f>
        <v>2.3921998011230365</v>
      </c>
      <c r="G401" s="26">
        <f>IF(A401&gt;$C$3, STDEV(INDEX($E$13:$E$1358, A401-$C$3):E400), "")</f>
        <v>4.2293207625845326E-2</v>
      </c>
      <c r="H401" s="26">
        <f t="shared" si="57"/>
        <v>-0.66662050348698809</v>
      </c>
      <c r="I401" s="26" t="str">
        <f t="shared" si="58"/>
        <v/>
      </c>
      <c r="J401" s="26" t="str">
        <f t="shared" si="54"/>
        <v/>
      </c>
      <c r="K401" s="26" t="str">
        <f t="shared" si="55"/>
        <v/>
      </c>
      <c r="L401" s="26" t="str">
        <f t="shared" si="59"/>
        <v/>
      </c>
      <c r="M401" s="28" t="str">
        <f t="shared" si="61"/>
        <v/>
      </c>
      <c r="N401" s="26">
        <f t="shared" si="60"/>
        <v>0</v>
      </c>
      <c r="O401" s="26">
        <f t="shared" si="62"/>
        <v>120</v>
      </c>
    </row>
    <row r="402" spans="1:15" x14ac:dyDescent="0.25">
      <c r="A402" s="26">
        <v>390</v>
      </c>
      <c r="B402" s="27">
        <v>43125</v>
      </c>
      <c r="C402" s="26">
        <f>VLOOKUP(B403, 'BTC e ETH'!$A$2:$B$6967, 2, TRUE)</f>
        <v>11070</v>
      </c>
      <c r="D402" s="26">
        <f>VLOOKUP(B403, 'BTC e ETH'!$C$2:$D$6967, 2, TRUE)</f>
        <v>1047</v>
      </c>
      <c r="E402" s="26">
        <f t="shared" si="56"/>
        <v>2.358309814832146</v>
      </c>
      <c r="F402" s="26">
        <f>IF(A402&gt;$C$3, AVERAGE(INDEX($E$13:$E$1358, A402-$C$3):E401), "")</f>
        <v>2.3844968565346325</v>
      </c>
      <c r="G402" s="26">
        <f>IF(A402&gt;$C$3, STDEV(INDEX($E$13:$E$1358, A402-$C$3):E401), "")</f>
        <v>3.5169715056437942E-2</v>
      </c>
      <c r="H402" s="26">
        <f t="shared" si="57"/>
        <v>-0.74459067013944724</v>
      </c>
      <c r="I402" s="26" t="str">
        <f t="shared" si="58"/>
        <v/>
      </c>
      <c r="J402" s="26" t="str">
        <f t="shared" si="54"/>
        <v/>
      </c>
      <c r="K402" s="26" t="str">
        <f t="shared" si="55"/>
        <v/>
      </c>
      <c r="L402" s="26" t="str">
        <f t="shared" si="59"/>
        <v/>
      </c>
      <c r="M402" s="28" t="str">
        <f t="shared" si="61"/>
        <v/>
      </c>
      <c r="N402" s="26">
        <f t="shared" si="60"/>
        <v>0</v>
      </c>
      <c r="O402" s="26">
        <f t="shared" si="62"/>
        <v>120</v>
      </c>
    </row>
    <row r="403" spans="1:15" x14ac:dyDescent="0.25">
      <c r="A403" s="26">
        <v>391</v>
      </c>
      <c r="B403" s="27">
        <v>43126</v>
      </c>
      <c r="C403" s="26">
        <f>VLOOKUP(B404, 'BTC e ETH'!$A$2:$B$6967, 2, TRUE)</f>
        <v>11461</v>
      </c>
      <c r="D403" s="26">
        <f>VLOOKUP(B404, 'BTC e ETH'!$C$2:$D$6967, 2, TRUE)</f>
        <v>1114.8</v>
      </c>
      <c r="E403" s="26">
        <f t="shared" si="56"/>
        <v>2.330274950888906</v>
      </c>
      <c r="F403" s="26">
        <f>IF(A403&gt;$C$3, AVERAGE(INDEX($E$13:$E$1358, A403-$C$3):E402), "")</f>
        <v>2.3778420916207832</v>
      </c>
      <c r="G403" s="26">
        <f>IF(A403&gt;$C$3, STDEV(INDEX($E$13:$E$1358, A403-$C$3):E402), "")</f>
        <v>2.9174557330007636E-2</v>
      </c>
      <c r="H403" s="26">
        <f t="shared" si="57"/>
        <v>-1.6304323042102085</v>
      </c>
      <c r="I403" s="26" t="str">
        <f t="shared" si="58"/>
        <v/>
      </c>
      <c r="J403" s="26" t="str">
        <f t="shared" si="54"/>
        <v/>
      </c>
      <c r="K403" s="26" t="str">
        <f t="shared" si="55"/>
        <v/>
      </c>
      <c r="L403" s="26" t="str">
        <f t="shared" si="59"/>
        <v/>
      </c>
      <c r="M403" s="28" t="str">
        <f t="shared" si="61"/>
        <v/>
      </c>
      <c r="N403" s="26">
        <f t="shared" si="60"/>
        <v>0</v>
      </c>
      <c r="O403" s="26">
        <f t="shared" si="62"/>
        <v>120</v>
      </c>
    </row>
    <row r="404" spans="1:15" x14ac:dyDescent="0.25">
      <c r="A404" s="26">
        <v>392</v>
      </c>
      <c r="B404" s="27">
        <v>43127</v>
      </c>
      <c r="C404" s="26">
        <f>VLOOKUP(B405, 'BTC e ETH'!$A$2:$B$6967, 2, TRUE)</f>
        <v>11839</v>
      </c>
      <c r="D404" s="26">
        <f>VLOOKUP(B405, 'BTC e ETH'!$C$2:$D$6967, 2, TRUE)</f>
        <v>1246.5999999999999</v>
      </c>
      <c r="E404" s="26">
        <f t="shared" si="56"/>
        <v>2.250979321036886</v>
      </c>
      <c r="F404" s="26">
        <f>IF(A404&gt;$C$3, AVERAGE(INDEX($E$13:$E$1358, A404-$C$3):E403), "")</f>
        <v>2.3735571601619747</v>
      </c>
      <c r="G404" s="26">
        <f>IF(A404&gt;$C$3, STDEV(INDEX($E$13:$E$1358, A404-$C$3):E403), "")</f>
        <v>3.1195549409960322E-2</v>
      </c>
      <c r="H404" s="26">
        <f t="shared" si="57"/>
        <v>-3.9293374036858992</v>
      </c>
      <c r="I404" s="26" t="str">
        <f t="shared" si="58"/>
        <v>Buy</v>
      </c>
      <c r="J404" s="26">
        <f t="shared" si="54"/>
        <v>1246.5999999999999</v>
      </c>
      <c r="K404" s="26">
        <f t="shared" si="55"/>
        <v>11839</v>
      </c>
      <c r="L404" s="26" t="str">
        <f t="shared" si="59"/>
        <v/>
      </c>
      <c r="M404" s="28" t="str">
        <f t="shared" si="61"/>
        <v>Buy</v>
      </c>
      <c r="N404" s="26">
        <f t="shared" si="60"/>
        <v>0</v>
      </c>
      <c r="O404" s="26">
        <f t="shared" si="62"/>
        <v>120</v>
      </c>
    </row>
    <row r="405" spans="1:15" x14ac:dyDescent="0.25">
      <c r="A405" s="26">
        <v>393</v>
      </c>
      <c r="B405" s="27">
        <v>43128</v>
      </c>
      <c r="C405" s="26">
        <f>VLOOKUP(B406, 'BTC e ETH'!$A$2:$B$6967, 2, TRUE)</f>
        <v>11212</v>
      </c>
      <c r="D405" s="26">
        <f>VLOOKUP(B406, 'BTC e ETH'!$C$2:$D$6967, 2, TRUE)</f>
        <v>1175</v>
      </c>
      <c r="E405" s="26">
        <f t="shared" si="56"/>
        <v>2.2557164857064196</v>
      </c>
      <c r="F405" s="26">
        <f>IF(A405&gt;$C$3, AVERAGE(INDEX($E$13:$E$1358, A405-$C$3):E404), "")</f>
        <v>2.3682541507855479</v>
      </c>
      <c r="G405" s="26">
        <f>IF(A405&gt;$C$3, STDEV(INDEX($E$13:$E$1358, A405-$C$3):E404), "")</f>
        <v>4.3405033547283561E-2</v>
      </c>
      <c r="H405" s="26">
        <f t="shared" si="57"/>
        <v>-2.5927330514912441</v>
      </c>
      <c r="I405" s="26" t="str">
        <f t="shared" si="58"/>
        <v>Buy</v>
      </c>
      <c r="J405" s="26" t="str">
        <f t="shared" si="54"/>
        <v/>
      </c>
      <c r="K405" s="26" t="str">
        <f t="shared" si="55"/>
        <v/>
      </c>
      <c r="L405" s="26">
        <f t="shared" si="59"/>
        <v>-80.499999999999815</v>
      </c>
      <c r="M405" s="28" t="str">
        <f t="shared" si="61"/>
        <v>SL</v>
      </c>
      <c r="N405" s="26">
        <f t="shared" si="60"/>
        <v>-30</v>
      </c>
      <c r="O405" s="26">
        <f t="shared" si="62"/>
        <v>90</v>
      </c>
    </row>
    <row r="406" spans="1:15" x14ac:dyDescent="0.25">
      <c r="A406" s="26">
        <v>394</v>
      </c>
      <c r="B406" s="27">
        <v>43129</v>
      </c>
      <c r="C406" s="26">
        <f>VLOOKUP(B407, 'BTC e ETH'!$A$2:$B$6967, 2, TRUE)</f>
        <v>10175</v>
      </c>
      <c r="D406" s="26">
        <f>VLOOKUP(B407, 'BTC e ETH'!$C$2:$D$6967, 2, TRUE)</f>
        <v>1076</v>
      </c>
      <c r="E406" s="26">
        <f t="shared" si="56"/>
        <v>2.2466832695890662</v>
      </c>
      <c r="F406" s="26">
        <f>IF(A406&gt;$C$3, AVERAGE(INDEX($E$13:$E$1358, A406-$C$3):E405), "")</f>
        <v>2.3648437707287471</v>
      </c>
      <c r="G406" s="26">
        <f>IF(A406&gt;$C$3, STDEV(INDEX($E$13:$E$1358, A406-$C$3):E405), "")</f>
        <v>5.0070291497109787E-2</v>
      </c>
      <c r="H406" s="26">
        <f t="shared" si="57"/>
        <v>-2.3598924153757221</v>
      </c>
      <c r="I406" s="26" t="str">
        <f t="shared" si="58"/>
        <v>Buy</v>
      </c>
      <c r="J406" s="26">
        <f t="shared" si="54"/>
        <v>1076</v>
      </c>
      <c r="K406" s="26">
        <f t="shared" si="55"/>
        <v>10175</v>
      </c>
      <c r="L406" s="26" t="str">
        <f t="shared" si="59"/>
        <v/>
      </c>
      <c r="M406" s="28" t="str">
        <f t="shared" si="61"/>
        <v>Buy</v>
      </c>
      <c r="N406" s="26">
        <f t="shared" si="60"/>
        <v>0</v>
      </c>
      <c r="O406" s="26">
        <f t="shared" si="62"/>
        <v>90</v>
      </c>
    </row>
    <row r="407" spans="1:15" x14ac:dyDescent="0.25">
      <c r="A407" s="26">
        <v>395</v>
      </c>
      <c r="B407" s="27">
        <v>43130</v>
      </c>
      <c r="C407" s="26">
        <f>VLOOKUP(B408, 'BTC e ETH'!$A$2:$B$6967, 2, TRUE)</f>
        <v>10284</v>
      </c>
      <c r="D407" s="26">
        <f>VLOOKUP(B408, 'BTC e ETH'!$C$2:$D$6967, 2, TRUE)</f>
        <v>1121.3</v>
      </c>
      <c r="E407" s="26">
        <f t="shared" si="56"/>
        <v>2.2161005629189452</v>
      </c>
      <c r="F407" s="26">
        <f>IF(A407&gt;$C$3, AVERAGE(INDEX($E$13:$E$1358, A407-$C$3):E406), "")</f>
        <v>2.3568533635534044</v>
      </c>
      <c r="G407" s="26">
        <f>IF(A407&gt;$C$3, STDEV(INDEX($E$13:$E$1358, A407-$C$3):E406), "")</f>
        <v>5.8614848870932192E-2</v>
      </c>
      <c r="H407" s="26">
        <f t="shared" si="57"/>
        <v>-2.4013164470387327</v>
      </c>
      <c r="I407" s="26" t="str">
        <f t="shared" si="58"/>
        <v>Buy</v>
      </c>
      <c r="J407" s="26" t="str">
        <f t="shared" si="54"/>
        <v/>
      </c>
      <c r="K407" s="26" t="str">
        <f t="shared" si="55"/>
        <v/>
      </c>
      <c r="L407" s="26">
        <f t="shared" si="59"/>
        <v>79.699999999999903</v>
      </c>
      <c r="M407" s="28" t="str">
        <f t="shared" si="61"/>
        <v>TP</v>
      </c>
      <c r="N407" s="26">
        <f t="shared" si="60"/>
        <v>60</v>
      </c>
      <c r="O407" s="26">
        <f t="shared" si="62"/>
        <v>150</v>
      </c>
    </row>
    <row r="408" spans="1:15" x14ac:dyDescent="0.25">
      <c r="A408" s="26">
        <v>396</v>
      </c>
      <c r="B408" s="27">
        <v>43131</v>
      </c>
      <c r="C408" s="26">
        <f>VLOOKUP(B409, 'BTC e ETH'!$A$2:$B$6967, 2, TRUE)</f>
        <v>9181.1</v>
      </c>
      <c r="D408" s="26">
        <f>VLOOKUP(B409, 'BTC e ETH'!$C$2:$D$6967, 2, TRUE)</f>
        <v>1036.3</v>
      </c>
      <c r="E408" s="26">
        <f t="shared" si="56"/>
        <v>2.1814903459538986</v>
      </c>
      <c r="F408" s="26">
        <f>IF(A408&gt;$C$3, AVERAGE(INDEX($E$13:$E$1358, A408-$C$3):E407), "")</f>
        <v>2.3456254852700686</v>
      </c>
      <c r="G408" s="26">
        <f>IF(A408&gt;$C$3, STDEV(INDEX($E$13:$E$1358, A408-$C$3):E407), "")</f>
        <v>6.8271938568306503E-2</v>
      </c>
      <c r="H408" s="26">
        <f t="shared" si="57"/>
        <v>-2.4041376700026151</v>
      </c>
      <c r="I408" s="26" t="str">
        <f t="shared" si="58"/>
        <v>Buy</v>
      </c>
      <c r="J408" s="26">
        <f t="shared" si="54"/>
        <v>1036.3</v>
      </c>
      <c r="K408" s="26">
        <f t="shared" si="55"/>
        <v>9181.1</v>
      </c>
      <c r="L408" s="26" t="str">
        <f t="shared" si="59"/>
        <v/>
      </c>
      <c r="M408" s="28" t="str">
        <f t="shared" si="61"/>
        <v>Buy</v>
      </c>
      <c r="N408" s="26">
        <f t="shared" si="60"/>
        <v>0</v>
      </c>
      <c r="O408" s="26">
        <f t="shared" si="62"/>
        <v>150</v>
      </c>
    </row>
    <row r="409" spans="1:15" x14ac:dyDescent="0.25">
      <c r="A409" s="26">
        <v>397</v>
      </c>
      <c r="B409" s="27">
        <v>43132</v>
      </c>
      <c r="C409" s="26">
        <f>VLOOKUP(B410, 'BTC e ETH'!$A$2:$B$6967, 2, TRUE)</f>
        <v>8895.7999999999993</v>
      </c>
      <c r="D409" s="26">
        <f>VLOOKUP(B410, 'BTC e ETH'!$C$2:$D$6967, 2, TRUE)</f>
        <v>923.3</v>
      </c>
      <c r="E409" s="26">
        <f t="shared" si="56"/>
        <v>2.2653803254446685</v>
      </c>
      <c r="F409" s="26">
        <f>IF(A409&gt;$C$3, AVERAGE(INDEX($E$13:$E$1358, A409-$C$3):E408), "")</f>
        <v>2.331859939526292</v>
      </c>
      <c r="G409" s="26">
        <f>IF(A409&gt;$C$3, STDEV(INDEX($E$13:$E$1358, A409-$C$3):E408), "")</f>
        <v>7.9083788967786756E-2</v>
      </c>
      <c r="H409" s="26">
        <f t="shared" si="57"/>
        <v>-0.84062252137037441</v>
      </c>
      <c r="I409" s="26" t="str">
        <f t="shared" si="58"/>
        <v/>
      </c>
      <c r="J409" s="26" t="str">
        <f t="shared" si="54"/>
        <v/>
      </c>
      <c r="K409" s="26" t="str">
        <f t="shared" si="55"/>
        <v/>
      </c>
      <c r="L409" s="26">
        <f t="shared" si="59"/>
        <v>-197.46999999999989</v>
      </c>
      <c r="M409" s="28" t="str">
        <f t="shared" si="61"/>
        <v>SL</v>
      </c>
      <c r="N409" s="26">
        <f t="shared" si="60"/>
        <v>-30</v>
      </c>
      <c r="O409" s="26">
        <f t="shared" si="62"/>
        <v>120</v>
      </c>
    </row>
    <row r="410" spans="1:15" x14ac:dyDescent="0.25">
      <c r="A410" s="26">
        <v>398</v>
      </c>
      <c r="B410" s="27">
        <v>43133</v>
      </c>
      <c r="C410" s="26">
        <f>VLOOKUP(B411, 'BTC e ETH'!$A$2:$B$6967, 2, TRUE)</f>
        <v>9219.4</v>
      </c>
      <c r="D410" s="26">
        <f>VLOOKUP(B411, 'BTC e ETH'!$C$2:$D$6967, 2, TRUE)</f>
        <v>972.4</v>
      </c>
      <c r="E410" s="26">
        <f t="shared" si="56"/>
        <v>2.2492979960692328</v>
      </c>
      <c r="F410" s="26">
        <f>IF(A410&gt;$C$3, AVERAGE(INDEX($E$13:$E$1358, A410-$C$3):E409), "")</f>
        <v>2.3224065377756915</v>
      </c>
      <c r="G410" s="26">
        <f>IF(A410&gt;$C$3, STDEV(INDEX($E$13:$E$1358, A410-$C$3):E409), "")</f>
        <v>7.7903402351516673E-2</v>
      </c>
      <c r="H410" s="26">
        <f t="shared" si="57"/>
        <v>-0.93845120366601587</v>
      </c>
      <c r="I410" s="26" t="str">
        <f t="shared" si="58"/>
        <v/>
      </c>
      <c r="J410" s="26" t="str">
        <f t="shared" ref="J410:J464" si="63">IF(M410=M409, J409, IF(OR(M410="TP", M410="SL"), "", IF(I410="Buy", D410, IF(I410="Sell", C410, ""))))</f>
        <v/>
      </c>
      <c r="K410" s="26" t="str">
        <f t="shared" si="55"/>
        <v/>
      </c>
      <c r="L410" s="26" t="str">
        <f t="shared" si="59"/>
        <v/>
      </c>
      <c r="M410" s="28" t="str">
        <f t="shared" si="61"/>
        <v/>
      </c>
      <c r="N410" s="26">
        <f t="shared" si="60"/>
        <v>0</v>
      </c>
      <c r="O410" s="26">
        <f t="shared" si="62"/>
        <v>120</v>
      </c>
    </row>
    <row r="411" spans="1:15" x14ac:dyDescent="0.25">
      <c r="A411" s="26">
        <v>399</v>
      </c>
      <c r="B411" s="27">
        <v>43134</v>
      </c>
      <c r="C411" s="26">
        <f>VLOOKUP(B412, 'BTC e ETH'!$A$2:$B$6967, 2, TRUE)</f>
        <v>8200</v>
      </c>
      <c r="D411" s="26">
        <f>VLOOKUP(B412, 'BTC e ETH'!$C$2:$D$6967, 2, TRUE)</f>
        <v>829.98</v>
      </c>
      <c r="E411" s="26">
        <f t="shared" si="56"/>
        <v>2.2904878291375654</v>
      </c>
      <c r="F411" s="26">
        <f>IF(A411&gt;$C$3, AVERAGE(INDEX($E$13:$E$1358, A411-$C$3):E410), "")</f>
        <v>2.3118145372032601</v>
      </c>
      <c r="G411" s="26">
        <f>IF(A411&gt;$C$3, STDEV(INDEX($E$13:$E$1358, A411-$C$3):E410), "")</f>
        <v>7.619074679897242E-2</v>
      </c>
      <c r="H411" s="26">
        <f t="shared" si="57"/>
        <v>-0.2799120491883974</v>
      </c>
      <c r="I411" s="26" t="str">
        <f t="shared" si="58"/>
        <v/>
      </c>
      <c r="J411" s="26" t="str">
        <f t="shared" si="63"/>
        <v/>
      </c>
      <c r="K411" s="26" t="str">
        <f t="shared" si="55"/>
        <v/>
      </c>
      <c r="L411" s="26" t="str">
        <f t="shared" si="59"/>
        <v/>
      </c>
      <c r="M411" s="28" t="str">
        <f t="shared" si="61"/>
        <v/>
      </c>
      <c r="N411" s="26">
        <f t="shared" si="60"/>
        <v>0</v>
      </c>
      <c r="O411" s="26">
        <f t="shared" si="62"/>
        <v>120</v>
      </c>
    </row>
    <row r="412" spans="1:15" x14ac:dyDescent="0.25">
      <c r="A412" s="26">
        <v>400</v>
      </c>
      <c r="B412" s="27">
        <v>43135</v>
      </c>
      <c r="C412" s="26">
        <f>VLOOKUP(B413, 'BTC e ETH'!$A$2:$B$6967, 2, TRUE)</f>
        <v>6949.9</v>
      </c>
      <c r="D412" s="26">
        <f>VLOOKUP(B413, 'BTC e ETH'!$C$2:$D$6967, 2, TRUE)</f>
        <v>698.62</v>
      </c>
      <c r="E412" s="26">
        <f t="shared" si="56"/>
        <v>2.2973755893172316</v>
      </c>
      <c r="F412" s="26">
        <f>IF(A412&gt;$C$3, AVERAGE(INDEX($E$13:$E$1358, A412-$C$3):E411), "")</f>
        <v>2.3040119476295686</v>
      </c>
      <c r="G412" s="26">
        <f>IF(A412&gt;$C$3, STDEV(INDEX($E$13:$E$1358, A412-$C$3):E411), "")</f>
        <v>7.1539813139015335E-2</v>
      </c>
      <c r="H412" s="26">
        <f t="shared" si="57"/>
        <v>-9.2764546357443009E-2</v>
      </c>
      <c r="I412" s="26" t="str">
        <f t="shared" si="58"/>
        <v/>
      </c>
      <c r="J412" s="26" t="str">
        <f t="shared" si="63"/>
        <v/>
      </c>
      <c r="K412" s="26" t="str">
        <f t="shared" si="55"/>
        <v/>
      </c>
      <c r="L412" s="26" t="str">
        <f t="shared" si="59"/>
        <v/>
      </c>
      <c r="M412" s="28" t="str">
        <f t="shared" si="61"/>
        <v/>
      </c>
      <c r="N412" s="26">
        <f t="shared" si="60"/>
        <v>0</v>
      </c>
      <c r="O412" s="26">
        <f t="shared" si="62"/>
        <v>120</v>
      </c>
    </row>
    <row r="413" spans="1:15" x14ac:dyDescent="0.25">
      <c r="A413" s="26">
        <v>401</v>
      </c>
      <c r="B413" s="27">
        <v>43136</v>
      </c>
      <c r="C413" s="26">
        <f>VLOOKUP(B414, 'BTC e ETH'!$A$2:$B$6967, 2, TRUE)</f>
        <v>7673.8</v>
      </c>
      <c r="D413" s="26">
        <f>VLOOKUP(B414, 'BTC e ETH'!$C$2:$D$6967, 2, TRUE)</f>
        <v>781.6</v>
      </c>
      <c r="E413" s="26">
        <f t="shared" si="56"/>
        <v>2.2842241077110783</v>
      </c>
      <c r="F413" s="26">
        <f>IF(A413&gt;$C$3, AVERAGE(INDEX($E$13:$E$1358, A413-$C$3):E412), "")</f>
        <v>2.2973280032930363</v>
      </c>
      <c r="G413" s="26">
        <f>IF(A413&gt;$C$3, STDEV(INDEX($E$13:$E$1358, A413-$C$3):E412), "")</f>
        <v>6.6686854952132238E-2</v>
      </c>
      <c r="H413" s="26">
        <f t="shared" si="57"/>
        <v>-0.19649892908226033</v>
      </c>
      <c r="I413" s="26" t="str">
        <f t="shared" si="58"/>
        <v/>
      </c>
      <c r="J413" s="26" t="str">
        <f t="shared" si="63"/>
        <v/>
      </c>
      <c r="K413" s="26" t="str">
        <f t="shared" si="55"/>
        <v/>
      </c>
      <c r="L413" s="26" t="str">
        <f t="shared" si="59"/>
        <v/>
      </c>
      <c r="M413" s="28" t="str">
        <f t="shared" si="61"/>
        <v/>
      </c>
      <c r="N413" s="26">
        <f t="shared" si="60"/>
        <v>0</v>
      </c>
      <c r="O413" s="26">
        <f t="shared" si="62"/>
        <v>120</v>
      </c>
    </row>
    <row r="414" spans="1:15" x14ac:dyDescent="0.25">
      <c r="A414" s="26">
        <v>402</v>
      </c>
      <c r="B414" s="27">
        <v>43137</v>
      </c>
      <c r="C414" s="26">
        <f>VLOOKUP(B415, 'BTC e ETH'!$A$2:$B$6967, 2, TRUE)</f>
        <v>7587</v>
      </c>
      <c r="D414" s="26">
        <f>VLOOKUP(B415, 'BTC e ETH'!$C$2:$D$6967, 2, TRUE)</f>
        <v>751.25</v>
      </c>
      <c r="E414" s="26">
        <f t="shared" si="56"/>
        <v>2.3124530494886573</v>
      </c>
      <c r="F414" s="26">
        <f>IF(A414&gt;$C$3, AVERAGE(INDEX($E$13:$E$1358, A414-$C$3):E413), "")</f>
        <v>2.2908236451128281</v>
      </c>
      <c r="G414" s="26">
        <f>IF(A414&gt;$C$3, STDEV(INDEX($E$13:$E$1358, A414-$C$3):E413), "")</f>
        <v>6.2486160501793363E-2</v>
      </c>
      <c r="H414" s="26">
        <f t="shared" si="57"/>
        <v>0.34614711805197884</v>
      </c>
      <c r="I414" s="26" t="str">
        <f t="shared" si="58"/>
        <v/>
      </c>
      <c r="J414" s="26" t="str">
        <f t="shared" si="63"/>
        <v/>
      </c>
      <c r="K414" s="26" t="str">
        <f t="shared" si="55"/>
        <v/>
      </c>
      <c r="L414" s="26" t="str">
        <f t="shared" si="59"/>
        <v/>
      </c>
      <c r="M414" s="28" t="str">
        <f t="shared" si="61"/>
        <v/>
      </c>
      <c r="N414" s="26">
        <f t="shared" si="60"/>
        <v>0</v>
      </c>
      <c r="O414" s="26">
        <f t="shared" si="62"/>
        <v>120</v>
      </c>
    </row>
    <row r="415" spans="1:15" x14ac:dyDescent="0.25">
      <c r="A415" s="26">
        <v>403</v>
      </c>
      <c r="B415" s="27">
        <v>43138</v>
      </c>
      <c r="C415" s="26">
        <f>VLOOKUP(B416, 'BTC e ETH'!$A$2:$B$6967, 2, TRUE)</f>
        <v>8235.1</v>
      </c>
      <c r="D415" s="26">
        <f>VLOOKUP(B416, 'BTC e ETH'!$C$2:$D$6967, 2, TRUE)</f>
        <v>813.2</v>
      </c>
      <c r="E415" s="26">
        <f t="shared" si="56"/>
        <v>2.3151837040746517</v>
      </c>
      <c r="F415" s="26">
        <f>IF(A415&gt;$C$3, AVERAGE(INDEX($E$13:$E$1358, A415-$C$3):E414), "")</f>
        <v>2.2850891582369153</v>
      </c>
      <c r="G415" s="26">
        <f>IF(A415&gt;$C$3, STDEV(INDEX($E$13:$E$1358, A415-$C$3):E414), "")</f>
        <v>5.5452705691149226E-2</v>
      </c>
      <c r="H415" s="26">
        <f t="shared" si="57"/>
        <v>0.54270653636545241</v>
      </c>
      <c r="I415" s="26" t="str">
        <f t="shared" si="58"/>
        <v/>
      </c>
      <c r="J415" s="26" t="str">
        <f t="shared" si="63"/>
        <v/>
      </c>
      <c r="K415" s="26" t="str">
        <f t="shared" si="55"/>
        <v/>
      </c>
      <c r="L415" s="26" t="str">
        <f t="shared" si="59"/>
        <v/>
      </c>
      <c r="M415" s="28" t="str">
        <f t="shared" si="61"/>
        <v/>
      </c>
      <c r="N415" s="26">
        <f t="shared" si="60"/>
        <v>0</v>
      </c>
      <c r="O415" s="26">
        <f t="shared" si="62"/>
        <v>120</v>
      </c>
    </row>
    <row r="416" spans="1:15" x14ac:dyDescent="0.25">
      <c r="A416" s="26">
        <v>404</v>
      </c>
      <c r="B416" s="27">
        <v>43139</v>
      </c>
      <c r="C416" s="26">
        <f>VLOOKUP(B417, 'BTC e ETH'!$A$2:$B$6967, 2, TRUE)</f>
        <v>8683.2000000000007</v>
      </c>
      <c r="D416" s="26">
        <f>VLOOKUP(B417, 'BTC e ETH'!$C$2:$D$6967, 2, TRUE)</f>
        <v>878.9</v>
      </c>
      <c r="E416" s="26">
        <f t="shared" si="56"/>
        <v>2.2904742777385412</v>
      </c>
      <c r="F416" s="26">
        <f>IF(A416&gt;$C$3, AVERAGE(INDEX($E$13:$E$1358, A416-$C$3):E415), "")</f>
        <v>2.2811975755953839</v>
      </c>
      <c r="G416" s="26">
        <f>IF(A416&gt;$C$3, STDEV(INDEX($E$13:$E$1358, A416-$C$3):E415), "")</f>
        <v>5.0640126582127354E-2</v>
      </c>
      <c r="H416" s="26">
        <f t="shared" si="57"/>
        <v>0.18318876292918473</v>
      </c>
      <c r="I416" s="26" t="str">
        <f t="shared" si="58"/>
        <v/>
      </c>
      <c r="J416" s="26" t="str">
        <f t="shared" si="63"/>
        <v/>
      </c>
      <c r="K416" s="26" t="str">
        <f t="shared" si="55"/>
        <v/>
      </c>
      <c r="L416" s="26" t="str">
        <f t="shared" si="59"/>
        <v/>
      </c>
      <c r="M416" s="28" t="str">
        <f t="shared" si="61"/>
        <v/>
      </c>
      <c r="N416" s="26">
        <f t="shared" si="60"/>
        <v>0</v>
      </c>
      <c r="O416" s="26">
        <f t="shared" si="62"/>
        <v>120</v>
      </c>
    </row>
    <row r="417" spans="1:15" x14ac:dyDescent="0.25">
      <c r="A417" s="26">
        <v>405</v>
      </c>
      <c r="B417" s="27">
        <v>43140</v>
      </c>
      <c r="C417" s="26">
        <f>VLOOKUP(B418, 'BTC e ETH'!$A$2:$B$6967, 2, TRUE)</f>
        <v>8563.1</v>
      </c>
      <c r="D417" s="26">
        <f>VLOOKUP(B418, 'BTC e ETH'!$C$2:$D$6967, 2, TRUE)</f>
        <v>852</v>
      </c>
      <c r="E417" s="26">
        <f t="shared" si="56"/>
        <v>2.3076310262788682</v>
      </c>
      <c r="F417" s="26">
        <f>IF(A417&gt;$C$3, AVERAGE(INDEX($E$13:$E$1358, A417-$C$3):E416), "")</f>
        <v>2.2762954419938595</v>
      </c>
      <c r="G417" s="26">
        <f>IF(A417&gt;$C$3, STDEV(INDEX($E$13:$E$1358, A417-$C$3):E416), "")</f>
        <v>4.5332285531874114E-2</v>
      </c>
      <c r="H417" s="26">
        <f t="shared" si="57"/>
        <v>0.69124210079758674</v>
      </c>
      <c r="I417" s="26" t="str">
        <f t="shared" si="58"/>
        <v/>
      </c>
      <c r="J417" s="26" t="str">
        <f t="shared" si="63"/>
        <v/>
      </c>
      <c r="K417" s="26" t="str">
        <f t="shared" si="55"/>
        <v/>
      </c>
      <c r="L417" s="26" t="str">
        <f t="shared" si="59"/>
        <v/>
      </c>
      <c r="M417" s="28" t="str">
        <f t="shared" si="61"/>
        <v/>
      </c>
      <c r="N417" s="26">
        <f t="shared" si="60"/>
        <v>0</v>
      </c>
      <c r="O417" s="26">
        <f t="shared" si="62"/>
        <v>120</v>
      </c>
    </row>
    <row r="418" spans="1:15" x14ac:dyDescent="0.25">
      <c r="A418" s="26">
        <v>406</v>
      </c>
      <c r="B418" s="27">
        <v>43141</v>
      </c>
      <c r="C418" s="26">
        <f>VLOOKUP(B419, 'BTC e ETH'!$A$2:$B$6967, 2, TRUE)</f>
        <v>8069</v>
      </c>
      <c r="D418" s="26">
        <f>VLOOKUP(B419, 'BTC e ETH'!$C$2:$D$6967, 2, TRUE)</f>
        <v>810.64</v>
      </c>
      <c r="E418" s="26">
        <f t="shared" si="56"/>
        <v>2.2979607787084446</v>
      </c>
      <c r="F418" s="26">
        <f>IF(A418&gt;$C$3, AVERAGE(INDEX($E$13:$E$1358, A418-$C$3):E417), "")</f>
        <v>2.2729168560903075</v>
      </c>
      <c r="G418" s="26">
        <f>IF(A418&gt;$C$3, STDEV(INDEX($E$13:$E$1358, A418-$C$3):E417), "")</f>
        <v>4.0403822672239929E-2</v>
      </c>
      <c r="H418" s="26">
        <f t="shared" si="57"/>
        <v>0.61984042503344527</v>
      </c>
      <c r="I418" s="26" t="str">
        <f t="shared" si="58"/>
        <v/>
      </c>
      <c r="J418" s="26" t="str">
        <f t="shared" si="63"/>
        <v/>
      </c>
      <c r="K418" s="26" t="str">
        <f t="shared" si="55"/>
        <v/>
      </c>
      <c r="L418" s="26" t="str">
        <f t="shared" si="59"/>
        <v/>
      </c>
      <c r="M418" s="28" t="str">
        <f t="shared" si="61"/>
        <v/>
      </c>
      <c r="N418" s="26">
        <f t="shared" si="60"/>
        <v>0</v>
      </c>
      <c r="O418" s="26">
        <f t="shared" si="62"/>
        <v>120</v>
      </c>
    </row>
    <row r="419" spans="1:15" x14ac:dyDescent="0.25">
      <c r="A419" s="26">
        <v>407</v>
      </c>
      <c r="B419" s="27">
        <v>43142</v>
      </c>
      <c r="C419" s="26">
        <f>VLOOKUP(B420, 'BTC e ETH'!$A$2:$B$6967, 2, TRUE)</f>
        <v>8900.6</v>
      </c>
      <c r="D419" s="26">
        <f>VLOOKUP(B420, 'BTC e ETH'!$C$2:$D$6967, 2, TRUE)</f>
        <v>866.4</v>
      </c>
      <c r="E419" s="26">
        <f t="shared" si="56"/>
        <v>2.3295272734914492</v>
      </c>
      <c r="F419" s="26">
        <f>IF(A419&gt;$C$3, AVERAGE(INDEX($E$13:$E$1358, A419-$C$3):E418), "")</f>
        <v>2.2707625779449438</v>
      </c>
      <c r="G419" s="26">
        <f>IF(A419&gt;$C$3, STDEV(INDEX($E$13:$E$1358, A419-$C$3):E418), "")</f>
        <v>3.7911737456588067E-2</v>
      </c>
      <c r="H419" s="26">
        <f t="shared" si="57"/>
        <v>1.5500396312301838</v>
      </c>
      <c r="I419" s="26" t="str">
        <f t="shared" si="58"/>
        <v/>
      </c>
      <c r="J419" s="26" t="str">
        <f t="shared" si="63"/>
        <v/>
      </c>
      <c r="K419" s="26" t="str">
        <f t="shared" si="55"/>
        <v/>
      </c>
      <c r="L419" s="26" t="str">
        <f t="shared" si="59"/>
        <v/>
      </c>
      <c r="M419" s="28" t="str">
        <f t="shared" si="61"/>
        <v/>
      </c>
      <c r="N419" s="26">
        <f t="shared" si="60"/>
        <v>0</v>
      </c>
      <c r="O419" s="26">
        <f t="shared" si="62"/>
        <v>120</v>
      </c>
    </row>
    <row r="420" spans="1:15" x14ac:dyDescent="0.25">
      <c r="A420" s="26">
        <v>408</v>
      </c>
      <c r="B420" s="27">
        <v>43143</v>
      </c>
      <c r="C420" s="26">
        <f>VLOOKUP(B421, 'BTC e ETH'!$A$2:$B$6967, 2, TRUE)</f>
        <v>8515.9</v>
      </c>
      <c r="D420" s="26">
        <f>VLOOKUP(B421, 'BTC e ETH'!$C$2:$D$6967, 2, TRUE)</f>
        <v>839.69</v>
      </c>
      <c r="E420" s="26">
        <f t="shared" si="56"/>
        <v>2.3166575072387841</v>
      </c>
      <c r="F420" s="26">
        <f>IF(A420&gt;$C$3, AVERAGE(INDEX($E$13:$E$1358, A420-$C$3):E419), "")</f>
        <v>2.2759991081085809</v>
      </c>
      <c r="G420" s="26">
        <f>IF(A420&gt;$C$3, STDEV(INDEX($E$13:$E$1358, A420-$C$3):E419), "")</f>
        <v>4.0331475818826894E-2</v>
      </c>
      <c r="H420" s="26">
        <f t="shared" si="57"/>
        <v>1.0081059099559082</v>
      </c>
      <c r="I420" s="26" t="str">
        <f t="shared" si="58"/>
        <v/>
      </c>
      <c r="J420" s="26" t="str">
        <f t="shared" si="63"/>
        <v/>
      </c>
      <c r="K420" s="26" t="str">
        <f t="shared" si="55"/>
        <v/>
      </c>
      <c r="L420" s="26" t="str">
        <f t="shared" si="59"/>
        <v/>
      </c>
      <c r="M420" s="28" t="str">
        <f t="shared" si="61"/>
        <v/>
      </c>
      <c r="N420" s="26">
        <f t="shared" si="60"/>
        <v>0</v>
      </c>
      <c r="O420" s="26">
        <f t="shared" si="62"/>
        <v>120</v>
      </c>
    </row>
    <row r="421" spans="1:15" x14ac:dyDescent="0.25">
      <c r="A421" s="26">
        <v>409</v>
      </c>
      <c r="B421" s="27">
        <v>43144</v>
      </c>
      <c r="C421" s="26">
        <f>VLOOKUP(B422, 'BTC e ETH'!$A$2:$B$6967, 2, TRUE)</f>
        <v>9455.4</v>
      </c>
      <c r="D421" s="26">
        <f>VLOOKUP(B422, 'BTC e ETH'!$C$2:$D$6967, 2, TRUE)</f>
        <v>919.11</v>
      </c>
      <c r="E421" s="26">
        <f t="shared" si="56"/>
        <v>2.3309354753423057</v>
      </c>
      <c r="F421" s="26">
        <f>IF(A421&gt;$C$3, AVERAGE(INDEX($E$13:$E$1358, A421-$C$3):E420), "")</f>
        <v>2.280061842877406</v>
      </c>
      <c r="G421" s="26">
        <f>IF(A421&gt;$C$3, STDEV(INDEX($E$13:$E$1358, A421-$C$3):E420), "")</f>
        <v>4.120239645027568E-2</v>
      </c>
      <c r="H421" s="26">
        <f t="shared" si="57"/>
        <v>1.2347250851366278</v>
      </c>
      <c r="I421" s="26" t="str">
        <f t="shared" si="58"/>
        <v/>
      </c>
      <c r="J421" s="26" t="str">
        <f t="shared" si="63"/>
        <v/>
      </c>
      <c r="K421" s="26" t="str">
        <f t="shared" si="55"/>
        <v/>
      </c>
      <c r="L421" s="26" t="str">
        <f t="shared" si="59"/>
        <v/>
      </c>
      <c r="M421" s="28" t="str">
        <f t="shared" si="61"/>
        <v/>
      </c>
      <c r="N421" s="26">
        <f t="shared" si="60"/>
        <v>0</v>
      </c>
      <c r="O421" s="26">
        <f t="shared" si="62"/>
        <v>120</v>
      </c>
    </row>
    <row r="422" spans="1:15" x14ac:dyDescent="0.25">
      <c r="A422" s="26">
        <v>410</v>
      </c>
      <c r="B422" s="27">
        <v>43145</v>
      </c>
      <c r="C422" s="26">
        <f>VLOOKUP(B423, 'BTC e ETH'!$A$2:$B$6967, 2, TRUE)</f>
        <v>9996.9</v>
      </c>
      <c r="D422" s="26">
        <f>VLOOKUP(B423, 'BTC e ETH'!$C$2:$D$6967, 2, TRUE)</f>
        <v>926.32</v>
      </c>
      <c r="E422" s="26">
        <f t="shared" si="56"/>
        <v>2.3788105766122323</v>
      </c>
      <c r="F422" s="26">
        <f>IF(A422&gt;$C$3, AVERAGE(INDEX($E$13:$E$1358, A422-$C$3):E421), "")</f>
        <v>2.2856786565942877</v>
      </c>
      <c r="G422" s="26">
        <f>IF(A422&gt;$C$3, STDEV(INDEX($E$13:$E$1358, A422-$C$3):E421), "")</f>
        <v>4.2060919259956364E-2</v>
      </c>
      <c r="H422" s="26">
        <f t="shared" si="57"/>
        <v>2.2142150399125917</v>
      </c>
      <c r="I422" s="26" t="str">
        <f t="shared" si="58"/>
        <v>Sell</v>
      </c>
      <c r="J422" s="26">
        <f t="shared" si="63"/>
        <v>9996.9</v>
      </c>
      <c r="K422" s="26">
        <f t="shared" si="55"/>
        <v>926.32</v>
      </c>
      <c r="L422" s="26" t="str">
        <f t="shared" si="59"/>
        <v/>
      </c>
      <c r="M422" s="28" t="str">
        <f t="shared" si="61"/>
        <v>Sell</v>
      </c>
      <c r="N422" s="26">
        <f t="shared" si="60"/>
        <v>0</v>
      </c>
      <c r="O422" s="26">
        <f t="shared" si="62"/>
        <v>120</v>
      </c>
    </row>
    <row r="423" spans="1:15" x14ac:dyDescent="0.25">
      <c r="A423" s="26">
        <v>411</v>
      </c>
      <c r="B423" s="27">
        <v>43146</v>
      </c>
      <c r="C423" s="26">
        <f>VLOOKUP(B424, 'BTC e ETH'!$A$2:$B$6967, 2, TRUE)</f>
        <v>10162</v>
      </c>
      <c r="D423" s="26">
        <f>VLOOKUP(B424, 'BTC e ETH'!$C$2:$D$6967, 2, TRUE)</f>
        <v>937.38</v>
      </c>
      <c r="E423" s="26">
        <f t="shared" si="56"/>
        <v>2.3833218025018104</v>
      </c>
      <c r="F423" s="26">
        <f>IF(A423&gt;$C$3, AVERAGE(INDEX($E$13:$E$1358, A423-$C$3):E422), "")</f>
        <v>2.2965259908405073</v>
      </c>
      <c r="G423" s="26">
        <f>IF(A423&gt;$C$3, STDEV(INDEX($E$13:$E$1358, A423-$C$3):E422), "")</f>
        <v>4.3781247215879934E-2</v>
      </c>
      <c r="H423" s="26">
        <f t="shared" si="57"/>
        <v>1.9824883296111588</v>
      </c>
      <c r="I423" s="26" t="str">
        <f t="shared" si="58"/>
        <v>Sell</v>
      </c>
      <c r="J423" s="26">
        <f t="shared" si="63"/>
        <v>9996.9</v>
      </c>
      <c r="K423" s="26">
        <f t="shared" si="55"/>
        <v>926.32</v>
      </c>
      <c r="L423" s="26">
        <f t="shared" si="59"/>
        <v>-5.6099999999998538</v>
      </c>
      <c r="M423" s="28" t="str">
        <f t="shared" si="61"/>
        <v>Sell</v>
      </c>
      <c r="N423" s="26">
        <f t="shared" si="60"/>
        <v>0</v>
      </c>
      <c r="O423" s="26">
        <f t="shared" si="62"/>
        <v>120</v>
      </c>
    </row>
    <row r="424" spans="1:15" x14ac:dyDescent="0.25">
      <c r="A424" s="26">
        <v>412</v>
      </c>
      <c r="B424" s="27">
        <v>43147</v>
      </c>
      <c r="C424" s="26">
        <f>VLOOKUP(B425, 'BTC e ETH'!$A$2:$B$6967, 2, TRUE)</f>
        <v>11053.5</v>
      </c>
      <c r="D424" s="26">
        <f>VLOOKUP(B425, 'BTC e ETH'!$C$2:$D$6967, 2, TRUE)</f>
        <v>973.28</v>
      </c>
      <c r="E424" s="26">
        <f t="shared" si="56"/>
        <v>2.4298305883027687</v>
      </c>
      <c r="F424" s="26">
        <f>IF(A424&gt;$C$3, AVERAGE(INDEX($E$13:$E$1358, A424-$C$3):E423), "")</f>
        <v>2.3099814212770347</v>
      </c>
      <c r="G424" s="26">
        <f>IF(A424&gt;$C$3, STDEV(INDEX($E$13:$E$1358, A424-$C$3):E423), "")</f>
        <v>3.6272530646359186E-2</v>
      </c>
      <c r="H424" s="26">
        <f t="shared" si="57"/>
        <v>3.3041302850967122</v>
      </c>
      <c r="I424" s="26" t="str">
        <f t="shared" si="58"/>
        <v>Sell</v>
      </c>
      <c r="J424" s="26">
        <f t="shared" si="63"/>
        <v>9996.9</v>
      </c>
      <c r="K424" s="26">
        <f t="shared" si="55"/>
        <v>926.32</v>
      </c>
      <c r="L424" s="26">
        <f t="shared" si="59"/>
        <v>11.740000000000194</v>
      </c>
      <c r="M424" s="28" t="str">
        <f t="shared" si="61"/>
        <v>Sell</v>
      </c>
      <c r="N424" s="26">
        <f t="shared" si="60"/>
        <v>0</v>
      </c>
      <c r="O424" s="26">
        <f t="shared" si="62"/>
        <v>120</v>
      </c>
    </row>
    <row r="425" spans="1:15" x14ac:dyDescent="0.25">
      <c r="A425" s="26">
        <v>413</v>
      </c>
      <c r="B425" s="27">
        <v>43148</v>
      </c>
      <c r="C425" s="26">
        <f>VLOOKUP(B426, 'BTC e ETH'!$A$2:$B$6967, 2, TRUE)</f>
        <v>10372</v>
      </c>
      <c r="D425" s="26">
        <f>VLOOKUP(B426, 'BTC e ETH'!$C$2:$D$6967, 2, TRUE)</f>
        <v>912.21</v>
      </c>
      <c r="E425" s="26">
        <f t="shared" si="56"/>
        <v>2.4309949199328207</v>
      </c>
      <c r="F425" s="26">
        <f>IF(A425&gt;$C$3, AVERAGE(INDEX($E$13:$E$1358, A425-$C$3):E424), "")</f>
        <v>2.3209447721342413</v>
      </c>
      <c r="G425" s="26">
        <f>IF(A425&gt;$C$3, STDEV(INDEX($E$13:$E$1358, A425-$C$3):E424), "")</f>
        <v>4.550619256910933E-2</v>
      </c>
      <c r="H425" s="26">
        <f t="shared" si="57"/>
        <v>2.4183554278123451</v>
      </c>
      <c r="I425" s="26" t="str">
        <f t="shared" si="58"/>
        <v>Sell</v>
      </c>
      <c r="J425" s="26" t="str">
        <f t="shared" si="63"/>
        <v/>
      </c>
      <c r="K425" s="26" t="str">
        <f t="shared" si="55"/>
        <v/>
      </c>
      <c r="L425" s="26">
        <f t="shared" si="59"/>
        <v>65.730000000000075</v>
      </c>
      <c r="M425" s="28" t="str">
        <f t="shared" si="61"/>
        <v>TP</v>
      </c>
      <c r="N425" s="26">
        <f t="shared" si="60"/>
        <v>60</v>
      </c>
      <c r="O425" s="26">
        <f t="shared" si="62"/>
        <v>180</v>
      </c>
    </row>
    <row r="426" spans="1:15" x14ac:dyDescent="0.25">
      <c r="A426" s="26">
        <v>414</v>
      </c>
      <c r="B426" s="27">
        <v>43149</v>
      </c>
      <c r="C426" s="26">
        <f>VLOOKUP(B427, 'BTC e ETH'!$A$2:$B$6967, 2, TRUE)</f>
        <v>11173</v>
      </c>
      <c r="D426" s="26">
        <f>VLOOKUP(B427, 'BTC e ETH'!$C$2:$D$6967, 2, TRUE)</f>
        <v>939.18</v>
      </c>
      <c r="E426" s="26">
        <f t="shared" si="56"/>
        <v>2.4762482784191513</v>
      </c>
      <c r="F426" s="26">
        <f>IF(A426&gt;$C$3, AVERAGE(INDEX($E$13:$E$1358, A426-$C$3):E425), "")</f>
        <v>2.3330579003918142</v>
      </c>
      <c r="G426" s="26">
        <f>IF(A426&gt;$C$3, STDEV(INDEX($E$13:$E$1358, A426-$C$3):E425), "")</f>
        <v>4.9112295694320837E-2</v>
      </c>
      <c r="H426" s="26">
        <f t="shared" si="57"/>
        <v>2.9155708566051648</v>
      </c>
      <c r="I426" s="26" t="str">
        <f t="shared" si="58"/>
        <v>Sell</v>
      </c>
      <c r="J426" s="26">
        <f t="shared" si="63"/>
        <v>11173</v>
      </c>
      <c r="K426" s="26">
        <f t="shared" si="55"/>
        <v>939.18</v>
      </c>
      <c r="L426" s="26" t="str">
        <f t="shared" si="59"/>
        <v/>
      </c>
      <c r="M426" s="28" t="str">
        <f t="shared" si="61"/>
        <v>Sell</v>
      </c>
      <c r="N426" s="26">
        <f t="shared" si="60"/>
        <v>0</v>
      </c>
      <c r="O426" s="26">
        <f t="shared" si="62"/>
        <v>180</v>
      </c>
    </row>
    <row r="427" spans="1:15" x14ac:dyDescent="0.25">
      <c r="A427" s="26">
        <v>415</v>
      </c>
      <c r="B427" s="27">
        <v>43150</v>
      </c>
      <c r="C427" s="26">
        <f>VLOOKUP(B428, 'BTC e ETH'!$A$2:$B$6967, 2, TRUE)</f>
        <v>11218</v>
      </c>
      <c r="D427" s="26">
        <f>VLOOKUP(B428, 'BTC e ETH'!$C$2:$D$6967, 2, TRUE)</f>
        <v>884.51</v>
      </c>
      <c r="E427" s="26">
        <f t="shared" si="56"/>
        <v>2.5402410907098538</v>
      </c>
      <c r="F427" s="26">
        <f>IF(A427&gt;$C$3, AVERAGE(INDEX($E$13:$E$1358, A427-$C$3):E426), "")</f>
        <v>2.3454419303439189</v>
      </c>
      <c r="G427" s="26">
        <f>IF(A427&gt;$C$3, STDEV(INDEX($E$13:$E$1358, A427-$C$3):E426), "")</f>
        <v>5.9856409528094741E-2</v>
      </c>
      <c r="H427" s="26">
        <f t="shared" si="57"/>
        <v>3.2544411183651474</v>
      </c>
      <c r="I427" s="26" t="str">
        <f t="shared" si="58"/>
        <v>Sell</v>
      </c>
      <c r="J427" s="26" t="str">
        <f t="shared" si="63"/>
        <v/>
      </c>
      <c r="K427" s="26" t="str">
        <f t="shared" si="55"/>
        <v/>
      </c>
      <c r="L427" s="26">
        <f t="shared" si="59"/>
        <v>113.83999999999992</v>
      </c>
      <c r="M427" s="28" t="str">
        <f t="shared" si="61"/>
        <v>TP</v>
      </c>
      <c r="N427" s="26">
        <f t="shared" si="60"/>
        <v>60</v>
      </c>
      <c r="O427" s="26">
        <f t="shared" si="62"/>
        <v>240</v>
      </c>
    </row>
    <row r="428" spans="1:15" x14ac:dyDescent="0.25">
      <c r="A428" s="26">
        <v>416</v>
      </c>
      <c r="B428" s="27">
        <v>43151</v>
      </c>
      <c r="C428" s="26">
        <f>VLOOKUP(B429, 'BTC e ETH'!$A$2:$B$6967, 2, TRUE)</f>
        <v>10455</v>
      </c>
      <c r="D428" s="26">
        <f>VLOOKUP(B429, 'BTC e ETH'!$C$2:$D$6967, 2, TRUE)</f>
        <v>837.79</v>
      </c>
      <c r="E428" s="26">
        <f t="shared" si="56"/>
        <v>2.5240681394439517</v>
      </c>
      <c r="F428" s="26">
        <f>IF(A428&gt;$C$3, AVERAGE(INDEX($E$13:$E$1358, A428-$C$3):E427), "")</f>
        <v>2.3616329637700941</v>
      </c>
      <c r="G428" s="26">
        <f>IF(A428&gt;$C$3, STDEV(INDEX($E$13:$E$1358, A428-$C$3):E427), "")</f>
        <v>7.6468085289969304E-2</v>
      </c>
      <c r="H428" s="26">
        <f t="shared" si="57"/>
        <v>2.1242218248030986</v>
      </c>
      <c r="I428" s="26" t="str">
        <f t="shared" si="58"/>
        <v>Sell</v>
      </c>
      <c r="J428" s="26">
        <f t="shared" si="63"/>
        <v>10455</v>
      </c>
      <c r="K428" s="26">
        <f t="shared" si="55"/>
        <v>837.79</v>
      </c>
      <c r="L428" s="26" t="str">
        <f t="shared" si="59"/>
        <v/>
      </c>
      <c r="M428" s="28" t="str">
        <f t="shared" si="61"/>
        <v>Sell</v>
      </c>
      <c r="N428" s="26">
        <f t="shared" si="60"/>
        <v>0</v>
      </c>
      <c r="O428" s="26">
        <f t="shared" si="62"/>
        <v>240</v>
      </c>
    </row>
    <row r="429" spans="1:15" x14ac:dyDescent="0.25">
      <c r="A429" s="26">
        <v>417</v>
      </c>
      <c r="B429" s="27">
        <v>43152</v>
      </c>
      <c r="C429" s="26">
        <f>VLOOKUP(B430, 'BTC e ETH'!$A$2:$B$6967, 2, TRUE)</f>
        <v>9830</v>
      </c>
      <c r="D429" s="26">
        <f>VLOOKUP(B430, 'BTC e ETH'!$C$2:$D$6967, 2, TRUE)</f>
        <v>802.85</v>
      </c>
      <c r="E429" s="26">
        <f t="shared" si="56"/>
        <v>2.5050263161455186</v>
      </c>
      <c r="F429" s="26">
        <f>IF(A429&gt;$C$3, AVERAGE(INDEX($E$13:$E$1358, A429-$C$3):E428), "")</f>
        <v>2.3776225658856194</v>
      </c>
      <c r="G429" s="26">
        <f>IF(A429&gt;$C$3, STDEV(INDEX($E$13:$E$1358, A429-$C$3):E428), "")</f>
        <v>8.384560539358539E-2</v>
      </c>
      <c r="H429" s="26">
        <f t="shared" si="57"/>
        <v>1.519504208501383</v>
      </c>
      <c r="I429" s="26" t="str">
        <f t="shared" si="58"/>
        <v/>
      </c>
      <c r="J429" s="26">
        <f t="shared" si="63"/>
        <v>10455</v>
      </c>
      <c r="K429" s="26">
        <f t="shared" si="55"/>
        <v>837.79</v>
      </c>
      <c r="L429" s="26">
        <f t="shared" si="59"/>
        <v>7.3799999999998818</v>
      </c>
      <c r="M429" s="28" t="str">
        <f t="shared" si="61"/>
        <v>Sell</v>
      </c>
      <c r="N429" s="26">
        <f t="shared" si="60"/>
        <v>0</v>
      </c>
      <c r="O429" s="26">
        <f t="shared" si="62"/>
        <v>240</v>
      </c>
    </row>
    <row r="430" spans="1:15" x14ac:dyDescent="0.25">
      <c r="A430" s="26">
        <v>418</v>
      </c>
      <c r="B430" s="27">
        <v>43153</v>
      </c>
      <c r="C430" s="26">
        <f>VLOOKUP(B431, 'BTC e ETH'!$A$2:$B$6967, 2, TRUE)</f>
        <v>10145</v>
      </c>
      <c r="D430" s="26">
        <f>VLOOKUP(B431, 'BTC e ETH'!$C$2:$D$6967, 2, TRUE)</f>
        <v>852.79</v>
      </c>
      <c r="E430" s="26">
        <f t="shared" si="56"/>
        <v>2.4762229249958851</v>
      </c>
      <c r="F430" s="26">
        <f>IF(A430&gt;$C$3, AVERAGE(INDEX($E$13:$E$1358, A430-$C$3):E429), "")</f>
        <v>2.3904607836627436</v>
      </c>
      <c r="G430" s="26">
        <f>IF(A430&gt;$C$3, STDEV(INDEX($E$13:$E$1358, A430-$C$3):E429), "")</f>
        <v>8.7803982089536714E-2</v>
      </c>
      <c r="H430" s="26">
        <f t="shared" si="57"/>
        <v>0.97674546520779604</v>
      </c>
      <c r="I430" s="26" t="str">
        <f t="shared" si="58"/>
        <v/>
      </c>
      <c r="J430" s="26" t="str">
        <f t="shared" si="63"/>
        <v/>
      </c>
      <c r="K430" s="26" t="str">
        <f t="shared" si="55"/>
        <v/>
      </c>
      <c r="L430" s="26">
        <f t="shared" si="59"/>
        <v>-61</v>
      </c>
      <c r="M430" s="28" t="str">
        <f t="shared" si="61"/>
        <v>SL</v>
      </c>
      <c r="N430" s="26">
        <f t="shared" si="60"/>
        <v>-30</v>
      </c>
      <c r="O430" s="26">
        <f t="shared" si="62"/>
        <v>210</v>
      </c>
    </row>
    <row r="431" spans="1:15" x14ac:dyDescent="0.25">
      <c r="A431" s="26">
        <v>419</v>
      </c>
      <c r="B431" s="27">
        <v>43154</v>
      </c>
      <c r="C431" s="26">
        <f>VLOOKUP(B432, 'BTC e ETH'!$A$2:$B$6967, 2, TRUE)</f>
        <v>9666.2999999999993</v>
      </c>
      <c r="D431" s="26">
        <f>VLOOKUP(B432, 'BTC e ETH'!$C$2:$D$6967, 2, TRUE)</f>
        <v>831.51</v>
      </c>
      <c r="E431" s="26">
        <f t="shared" si="56"/>
        <v>2.4531575635277454</v>
      </c>
      <c r="F431" s="26">
        <f>IF(A431&gt;$C$3, AVERAGE(INDEX($E$13:$E$1358, A431-$C$3):E430), "")</f>
        <v>2.4011967317241596</v>
      </c>
      <c r="G431" s="26">
        <f>IF(A431&gt;$C$3, STDEV(INDEX($E$13:$E$1358, A431-$C$3):E430), "")</f>
        <v>8.7787546812089889E-2</v>
      </c>
      <c r="H431" s="26">
        <f t="shared" si="57"/>
        <v>0.59189296990845941</v>
      </c>
      <c r="I431" s="26" t="str">
        <f t="shared" si="58"/>
        <v/>
      </c>
      <c r="J431" s="26" t="str">
        <f t="shared" si="63"/>
        <v/>
      </c>
      <c r="K431" s="26" t="str">
        <f t="shared" si="55"/>
        <v/>
      </c>
      <c r="L431" s="26" t="str">
        <f t="shared" si="59"/>
        <v/>
      </c>
      <c r="M431" s="28" t="str">
        <f t="shared" si="61"/>
        <v/>
      </c>
      <c r="N431" s="26">
        <f t="shared" si="60"/>
        <v>0</v>
      </c>
      <c r="O431" s="26">
        <f t="shared" si="62"/>
        <v>210</v>
      </c>
    </row>
    <row r="432" spans="1:15" x14ac:dyDescent="0.25">
      <c r="A432" s="26">
        <v>420</v>
      </c>
      <c r="B432" s="27">
        <v>43155</v>
      </c>
      <c r="C432" s="26">
        <f>VLOOKUP(B433, 'BTC e ETH'!$A$2:$B$6967, 2, TRUE)</f>
        <v>9557.4</v>
      </c>
      <c r="D432" s="26">
        <f>VLOOKUP(B433, 'BTC e ETH'!$C$2:$D$6967, 2, TRUE)</f>
        <v>838.47</v>
      </c>
      <c r="E432" s="26">
        <f t="shared" si="56"/>
        <v>2.4334922000807513</v>
      </c>
      <c r="F432" s="26">
        <f>IF(A432&gt;$C$3, AVERAGE(INDEX($E$13:$E$1358, A432-$C$3):E431), "")</f>
        <v>2.4120422841101061</v>
      </c>
      <c r="G432" s="26">
        <f>IF(A432&gt;$C$3, STDEV(INDEX($E$13:$E$1358, A432-$C$3):E431), "")</f>
        <v>8.305300518376664E-2</v>
      </c>
      <c r="H432" s="26">
        <f t="shared" si="57"/>
        <v>0.25826778842239551</v>
      </c>
      <c r="I432" s="26" t="str">
        <f t="shared" si="58"/>
        <v/>
      </c>
      <c r="J432" s="26" t="str">
        <f t="shared" si="63"/>
        <v/>
      </c>
      <c r="K432" s="26" t="str">
        <f t="shared" si="55"/>
        <v/>
      </c>
      <c r="L432" s="26" t="str">
        <f t="shared" si="59"/>
        <v/>
      </c>
      <c r="M432" s="28" t="str">
        <f t="shared" si="61"/>
        <v/>
      </c>
      <c r="N432" s="26">
        <f t="shared" si="60"/>
        <v>0</v>
      </c>
      <c r="O432" s="26">
        <f t="shared" si="62"/>
        <v>210</v>
      </c>
    </row>
    <row r="433" spans="1:15" x14ac:dyDescent="0.25">
      <c r="A433" s="26">
        <v>421</v>
      </c>
      <c r="B433" s="27">
        <v>43156</v>
      </c>
      <c r="C433" s="26">
        <f>VLOOKUP(B434, 'BTC e ETH'!$A$2:$B$6967, 2, TRUE)</f>
        <v>10321</v>
      </c>
      <c r="D433" s="26">
        <f>VLOOKUP(B434, 'BTC e ETH'!$C$2:$D$6967, 2, TRUE)</f>
        <v>867.76</v>
      </c>
      <c r="E433" s="26">
        <f t="shared" si="56"/>
        <v>2.476020754833971</v>
      </c>
      <c r="F433" s="26">
        <f>IF(A433&gt;$C$3, AVERAGE(INDEX($E$13:$E$1358, A433-$C$3):E432), "")</f>
        <v>2.4204330290302312</v>
      </c>
      <c r="G433" s="26">
        <f>IF(A433&gt;$C$3, STDEV(INDEX($E$13:$E$1358, A433-$C$3):E432), "")</f>
        <v>7.7952156805721956E-2</v>
      </c>
      <c r="H433" s="26">
        <f t="shared" si="57"/>
        <v>0.71310054886973318</v>
      </c>
      <c r="I433" s="26" t="str">
        <f t="shared" si="58"/>
        <v/>
      </c>
      <c r="J433" s="26" t="str">
        <f t="shared" si="63"/>
        <v/>
      </c>
      <c r="K433" s="26" t="str">
        <f t="shared" si="55"/>
        <v/>
      </c>
      <c r="L433" s="26" t="str">
        <f t="shared" si="59"/>
        <v/>
      </c>
      <c r="M433" s="28" t="str">
        <f t="shared" si="61"/>
        <v/>
      </c>
      <c r="N433" s="26">
        <f t="shared" si="60"/>
        <v>0</v>
      </c>
      <c r="O433" s="26">
        <f t="shared" si="62"/>
        <v>210</v>
      </c>
    </row>
    <row r="434" spans="1:15" x14ac:dyDescent="0.25">
      <c r="A434" s="26">
        <v>422</v>
      </c>
      <c r="B434" s="27">
        <v>43157</v>
      </c>
      <c r="C434" s="26">
        <f>VLOOKUP(B435, 'BTC e ETH'!$A$2:$B$6967, 2, TRUE)</f>
        <v>10569</v>
      </c>
      <c r="D434" s="26">
        <f>VLOOKUP(B435, 'BTC e ETH'!$C$2:$D$6967, 2, TRUE)</f>
        <v>871.36</v>
      </c>
      <c r="E434" s="26">
        <f t="shared" si="56"/>
        <v>2.4956252575239524</v>
      </c>
      <c r="F434" s="26">
        <f>IF(A434&gt;$C$3, AVERAGE(INDEX($E$13:$E$1358, A434-$C$3):E433), "")</f>
        <v>2.4323036941052663</v>
      </c>
      <c r="G434" s="26">
        <f>IF(A434&gt;$C$3, STDEV(INDEX($E$13:$E$1358, A434-$C$3):E433), "")</f>
        <v>7.1238229769950936E-2</v>
      </c>
      <c r="H434" s="26">
        <f t="shared" si="57"/>
        <v>0.88887053514903369</v>
      </c>
      <c r="I434" s="26" t="str">
        <f t="shared" si="58"/>
        <v/>
      </c>
      <c r="J434" s="26" t="str">
        <f t="shared" si="63"/>
        <v/>
      </c>
      <c r="K434" s="26" t="str">
        <f t="shared" si="55"/>
        <v/>
      </c>
      <c r="L434" s="26" t="str">
        <f t="shared" si="59"/>
        <v/>
      </c>
      <c r="M434" s="28" t="str">
        <f t="shared" si="61"/>
        <v/>
      </c>
      <c r="N434" s="26">
        <f t="shared" si="60"/>
        <v>0</v>
      </c>
      <c r="O434" s="26">
        <f t="shared" si="62"/>
        <v>210</v>
      </c>
    </row>
    <row r="435" spans="1:15" x14ac:dyDescent="0.25">
      <c r="A435" s="26">
        <v>423</v>
      </c>
      <c r="B435" s="27">
        <v>43158</v>
      </c>
      <c r="C435" s="26">
        <f>VLOOKUP(B436, 'BTC e ETH'!$A$2:$B$6967, 2, TRUE)</f>
        <v>10315</v>
      </c>
      <c r="D435" s="26">
        <f>VLOOKUP(B436, 'BTC e ETH'!$C$2:$D$6967, 2, TRUE)</f>
        <v>851.26</v>
      </c>
      <c r="E435" s="26">
        <f t="shared" si="56"/>
        <v>2.4946368206803808</v>
      </c>
      <c r="F435" s="26">
        <f>IF(A435&gt;$C$3, AVERAGE(INDEX($E$13:$E$1358, A435-$C$3):E434), "")</f>
        <v>2.4433768930407664</v>
      </c>
      <c r="G435" s="26">
        <f>IF(A435&gt;$C$3, STDEV(INDEX($E$13:$E$1358, A435-$C$3):E434), "")</f>
        <v>6.689853034378121E-2</v>
      </c>
      <c r="H435" s="26">
        <f t="shared" si="57"/>
        <v>0.76623398714736413</v>
      </c>
      <c r="I435" s="26" t="str">
        <f t="shared" si="58"/>
        <v/>
      </c>
      <c r="J435" s="26" t="str">
        <f t="shared" si="63"/>
        <v/>
      </c>
      <c r="K435" s="26" t="str">
        <f t="shared" si="55"/>
        <v/>
      </c>
      <c r="L435" s="26" t="str">
        <f t="shared" si="59"/>
        <v/>
      </c>
      <c r="M435" s="28" t="str">
        <f t="shared" si="61"/>
        <v/>
      </c>
      <c r="N435" s="26">
        <f t="shared" si="60"/>
        <v>0</v>
      </c>
      <c r="O435" s="26">
        <f t="shared" si="62"/>
        <v>210</v>
      </c>
    </row>
    <row r="436" spans="1:15" x14ac:dyDescent="0.25">
      <c r="A436" s="26">
        <v>424</v>
      </c>
      <c r="B436" s="27">
        <v>43159</v>
      </c>
      <c r="C436" s="26">
        <f>VLOOKUP(B437, 'BTC e ETH'!$A$2:$B$6967, 2, TRUE)</f>
        <v>10925</v>
      </c>
      <c r="D436" s="26">
        <f>VLOOKUP(B437, 'BTC e ETH'!$C$2:$D$6967, 2, TRUE)</f>
        <v>869.24</v>
      </c>
      <c r="E436" s="26">
        <f t="shared" si="56"/>
        <v>2.5311897533122552</v>
      </c>
      <c r="F436" s="26">
        <f>IF(A436&gt;$C$3, AVERAGE(INDEX($E$13:$E$1358, A436-$C$3):E435), "")</f>
        <v>2.4552421806035398</v>
      </c>
      <c r="G436" s="26">
        <f>IF(A436&gt;$C$3, STDEV(INDEX($E$13:$E$1358, A436-$C$3):E435), "")</f>
        <v>5.8010952647869284E-2</v>
      </c>
      <c r="H436" s="26">
        <f t="shared" si="57"/>
        <v>1.3091936822641517</v>
      </c>
      <c r="I436" s="26" t="str">
        <f t="shared" si="58"/>
        <v/>
      </c>
      <c r="J436" s="26" t="str">
        <f t="shared" si="63"/>
        <v/>
      </c>
      <c r="K436" s="26" t="str">
        <f t="shared" si="55"/>
        <v/>
      </c>
      <c r="L436" s="26" t="str">
        <f t="shared" si="59"/>
        <v/>
      </c>
      <c r="M436" s="28" t="str">
        <f t="shared" si="61"/>
        <v/>
      </c>
      <c r="N436" s="26">
        <f t="shared" si="60"/>
        <v>0</v>
      </c>
      <c r="O436" s="26">
        <f t="shared" si="62"/>
        <v>210</v>
      </c>
    </row>
    <row r="437" spans="1:15" x14ac:dyDescent="0.25">
      <c r="A437" s="26">
        <v>425</v>
      </c>
      <c r="B437" s="27">
        <v>43160</v>
      </c>
      <c r="C437" s="26">
        <f>VLOOKUP(B438, 'BTC e ETH'!$A$2:$B$6967, 2, TRUE)</f>
        <v>11025</v>
      </c>
      <c r="D437" s="26">
        <f>VLOOKUP(B438, 'BTC e ETH'!$C$2:$D$6967, 2, TRUE)</f>
        <v>854.5</v>
      </c>
      <c r="E437" s="26">
        <f t="shared" si="56"/>
        <v>2.5574041977594013</v>
      </c>
      <c r="F437" s="26">
        <f>IF(A437&gt;$C$3, AVERAGE(INDEX($E$13:$E$1358, A437-$C$3):E436), "")</f>
        <v>2.4685924658015366</v>
      </c>
      <c r="G437" s="26">
        <f>IF(A437&gt;$C$3, STDEV(INDEX($E$13:$E$1358, A437-$C$3):E436), "")</f>
        <v>4.9825562776558745E-2</v>
      </c>
      <c r="H437" s="26">
        <f t="shared" si="57"/>
        <v>1.7824531627698479</v>
      </c>
      <c r="I437" s="26" t="str">
        <f t="shared" si="58"/>
        <v/>
      </c>
      <c r="J437" s="26" t="str">
        <f t="shared" si="63"/>
        <v/>
      </c>
      <c r="K437" s="26" t="str">
        <f t="shared" si="55"/>
        <v/>
      </c>
      <c r="L437" s="26" t="str">
        <f t="shared" si="59"/>
        <v/>
      </c>
      <c r="M437" s="28" t="str">
        <f t="shared" si="61"/>
        <v/>
      </c>
      <c r="N437" s="26">
        <f t="shared" si="60"/>
        <v>0</v>
      </c>
      <c r="O437" s="26">
        <f t="shared" si="62"/>
        <v>210</v>
      </c>
    </row>
    <row r="438" spans="1:15" x14ac:dyDescent="0.25">
      <c r="A438" s="26">
        <v>426</v>
      </c>
      <c r="B438" s="27">
        <v>43161</v>
      </c>
      <c r="C438" s="26">
        <f>VLOOKUP(B439, 'BTC e ETH'!$A$2:$B$6967, 2, TRUE)</f>
        <v>11440</v>
      </c>
      <c r="D438" s="26">
        <f>VLOOKUP(B439, 'BTC e ETH'!$C$2:$D$6967, 2, TRUE)</f>
        <v>855.3</v>
      </c>
      <c r="E438" s="26">
        <f t="shared" si="56"/>
        <v>2.5934189803470531</v>
      </c>
      <c r="F438" s="26">
        <f>IF(A438&gt;$C$3, AVERAGE(INDEX($E$13:$E$1358, A438-$C$3):E437), "")</f>
        <v>2.480498707211348</v>
      </c>
      <c r="G438" s="26">
        <f>IF(A438&gt;$C$3, STDEV(INDEX($E$13:$E$1358, A438-$C$3):E437), "")</f>
        <v>4.8149003270603119E-2</v>
      </c>
      <c r="H438" s="26">
        <f t="shared" si="57"/>
        <v>2.3452255595215488</v>
      </c>
      <c r="I438" s="26" t="str">
        <f t="shared" si="58"/>
        <v>Sell</v>
      </c>
      <c r="J438" s="26">
        <f t="shared" si="63"/>
        <v>11440</v>
      </c>
      <c r="K438" s="26">
        <f t="shared" si="55"/>
        <v>855.3</v>
      </c>
      <c r="L438" s="26" t="str">
        <f t="shared" si="59"/>
        <v/>
      </c>
      <c r="M438" s="28" t="str">
        <f t="shared" si="61"/>
        <v>Sell</v>
      </c>
      <c r="N438" s="26">
        <f t="shared" si="60"/>
        <v>0</v>
      </c>
      <c r="O438" s="26">
        <f t="shared" si="62"/>
        <v>210</v>
      </c>
    </row>
    <row r="439" spans="1:15" x14ac:dyDescent="0.25">
      <c r="A439" s="26">
        <v>427</v>
      </c>
      <c r="B439" s="27">
        <v>43162</v>
      </c>
      <c r="C439" s="26">
        <f>VLOOKUP(B440, 'BTC e ETH'!$A$2:$B$6967, 2, TRUE)</f>
        <v>11501</v>
      </c>
      <c r="D439" s="26">
        <f>VLOOKUP(B440, 'BTC e ETH'!$C$2:$D$6967, 2, TRUE)</f>
        <v>866.07</v>
      </c>
      <c r="E439" s="26">
        <f t="shared" si="56"/>
        <v>2.5862235303880525</v>
      </c>
      <c r="F439" s="26">
        <f>IF(A439&gt;$C$3, AVERAGE(INDEX($E$13:$E$1358, A439-$C$3):E438), "")</f>
        <v>2.4945051857343641</v>
      </c>
      <c r="G439" s="26">
        <f>IF(A439&gt;$C$3, STDEV(INDEX($E$13:$E$1358, A439-$C$3):E438), "")</f>
        <v>4.8418921102495613E-2</v>
      </c>
      <c r="H439" s="26">
        <f t="shared" si="57"/>
        <v>1.8942665917634642</v>
      </c>
      <c r="I439" s="26" t="str">
        <f t="shared" si="58"/>
        <v>Sell</v>
      </c>
      <c r="J439" s="26">
        <f t="shared" si="63"/>
        <v>11440</v>
      </c>
      <c r="K439" s="26">
        <f t="shared" si="55"/>
        <v>855.3</v>
      </c>
      <c r="L439" s="26">
        <f t="shared" si="59"/>
        <v>-15.44000000000019</v>
      </c>
      <c r="M439" s="28" t="str">
        <f t="shared" si="61"/>
        <v>Sell</v>
      </c>
      <c r="N439" s="26">
        <f t="shared" si="60"/>
        <v>0</v>
      </c>
      <c r="O439" s="26">
        <f t="shared" si="62"/>
        <v>210</v>
      </c>
    </row>
    <row r="440" spans="1:15" x14ac:dyDescent="0.25">
      <c r="A440" s="26">
        <v>428</v>
      </c>
      <c r="B440" s="27">
        <v>43163</v>
      </c>
      <c r="C440" s="26">
        <f>VLOOKUP(B441, 'BTC e ETH'!$A$2:$B$6967, 2, TRUE)</f>
        <v>11416</v>
      </c>
      <c r="D440" s="26">
        <f>VLOOKUP(B441, 'BTC e ETH'!$C$2:$D$6967, 2, TRUE)</f>
        <v>847.76</v>
      </c>
      <c r="E440" s="26">
        <f t="shared" si="56"/>
        <v>2.600173582290092</v>
      </c>
      <c r="F440" s="26">
        <f>IF(A440&gt;$C$3, AVERAGE(INDEX($E$13:$E$1358, A440-$C$3):E439), "")</f>
        <v>2.5049313818733827</v>
      </c>
      <c r="G440" s="26">
        <f>IF(A440&gt;$C$3, STDEV(INDEX($E$13:$E$1358, A440-$C$3):E439), "")</f>
        <v>5.029935713473753E-2</v>
      </c>
      <c r="H440" s="26">
        <f t="shared" si="57"/>
        <v>1.8935073098764021</v>
      </c>
      <c r="I440" s="26" t="str">
        <f t="shared" si="58"/>
        <v>Sell</v>
      </c>
      <c r="J440" s="26">
        <f t="shared" si="63"/>
        <v>11440</v>
      </c>
      <c r="K440" s="26">
        <f t="shared" si="55"/>
        <v>855.3</v>
      </c>
      <c r="L440" s="26">
        <f t="shared" si="59"/>
        <v>12.679999999999927</v>
      </c>
      <c r="M440" s="28" t="str">
        <f t="shared" si="61"/>
        <v>Sell</v>
      </c>
      <c r="N440" s="26">
        <f t="shared" si="60"/>
        <v>0</v>
      </c>
      <c r="O440" s="26">
        <f t="shared" si="62"/>
        <v>210</v>
      </c>
    </row>
    <row r="441" spans="1:15" x14ac:dyDescent="0.25">
      <c r="A441" s="26">
        <v>429</v>
      </c>
      <c r="B441" s="27">
        <v>43164</v>
      </c>
      <c r="C441" s="26">
        <f>VLOOKUP(B442, 'BTC e ETH'!$A$2:$B$6967, 2, TRUE)</f>
        <v>10720</v>
      </c>
      <c r="D441" s="26">
        <f>VLOOKUP(B442, 'BTC e ETH'!$C$2:$D$6967, 2, TRUE)</f>
        <v>816.31</v>
      </c>
      <c r="E441" s="26">
        <f t="shared" si="56"/>
        <v>2.5750722498443803</v>
      </c>
      <c r="F441" s="26">
        <f>IF(A441&gt;$C$3, AVERAGE(INDEX($E$13:$E$1358, A441-$C$3):E440), "")</f>
        <v>2.5162099593638674</v>
      </c>
      <c r="G441" s="26">
        <f>IF(A441&gt;$C$3, STDEV(INDEX($E$13:$E$1358, A441-$C$3):E440), "")</f>
        <v>5.1489760616723952E-2</v>
      </c>
      <c r="H441" s="26">
        <f t="shared" si="57"/>
        <v>1.1431843880314019</v>
      </c>
      <c r="I441" s="26" t="str">
        <f t="shared" si="58"/>
        <v/>
      </c>
      <c r="J441" s="26">
        <f t="shared" si="63"/>
        <v>11440</v>
      </c>
      <c r="K441" s="26">
        <f t="shared" si="55"/>
        <v>855.3</v>
      </c>
      <c r="L441" s="26">
        <f t="shared" si="59"/>
        <v>5.9800000000000182</v>
      </c>
      <c r="M441" s="28" t="str">
        <f t="shared" si="61"/>
        <v>Sell</v>
      </c>
      <c r="N441" s="26">
        <f t="shared" si="60"/>
        <v>0</v>
      </c>
      <c r="O441" s="26">
        <f t="shared" si="62"/>
        <v>210</v>
      </c>
    </row>
    <row r="442" spans="1:15" x14ac:dyDescent="0.25">
      <c r="A442" s="26">
        <v>430</v>
      </c>
      <c r="B442" s="27">
        <v>43165</v>
      </c>
      <c r="C442" s="26">
        <f>VLOOKUP(B443, 'BTC e ETH'!$A$2:$B$6967, 2, TRUE)</f>
        <v>9902.9</v>
      </c>
      <c r="D442" s="26">
        <f>VLOOKUP(B443, 'BTC e ETH'!$C$2:$D$6967, 2, TRUE)</f>
        <v>749.21</v>
      </c>
      <c r="E442" s="26">
        <f t="shared" si="56"/>
        <v>2.5815636044686041</v>
      </c>
      <c r="F442" s="26">
        <f>IF(A442&gt;$C$3, AVERAGE(INDEX($E$13:$E$1358, A442-$C$3):E441), "")</f>
        <v>2.5227982241255495</v>
      </c>
      <c r="G442" s="26">
        <f>IF(A442&gt;$C$3, STDEV(INDEX($E$13:$E$1358, A442-$C$3):E441), "")</f>
        <v>5.2326919516549414E-2</v>
      </c>
      <c r="H442" s="26">
        <f t="shared" si="57"/>
        <v>1.1230429936634978</v>
      </c>
      <c r="I442" s="26" t="str">
        <f t="shared" si="58"/>
        <v/>
      </c>
      <c r="J442" s="26">
        <f t="shared" si="63"/>
        <v>11440</v>
      </c>
      <c r="K442" s="26">
        <f t="shared" si="55"/>
        <v>855.3</v>
      </c>
      <c r="L442" s="26">
        <f t="shared" si="59"/>
        <v>58.4699999999998</v>
      </c>
      <c r="M442" s="28" t="str">
        <f t="shared" si="61"/>
        <v>Sell</v>
      </c>
      <c r="N442" s="26">
        <f t="shared" si="60"/>
        <v>0</v>
      </c>
      <c r="O442" s="26">
        <f t="shared" si="62"/>
        <v>210</v>
      </c>
    </row>
    <row r="443" spans="1:15" x14ac:dyDescent="0.25">
      <c r="A443" s="26">
        <v>431</v>
      </c>
      <c r="B443" s="27">
        <v>43166</v>
      </c>
      <c r="C443" s="26">
        <f>VLOOKUP(B444, 'BTC e ETH'!$A$2:$B$6967, 2, TRUE)</f>
        <v>9300</v>
      </c>
      <c r="D443" s="26">
        <f>VLOOKUP(B444, 'BTC e ETH'!$C$2:$D$6967, 2, TRUE)</f>
        <v>697.31</v>
      </c>
      <c r="E443" s="26">
        <f t="shared" si="56"/>
        <v>2.5905396039875281</v>
      </c>
      <c r="F443" s="26">
        <f>IF(A443&gt;$C$3, AVERAGE(INDEX($E$13:$E$1358, A443-$C$3):E442), "")</f>
        <v>2.5255530583761332</v>
      </c>
      <c r="G443" s="26">
        <f>IF(A443&gt;$C$3, STDEV(INDEX($E$13:$E$1358, A443-$C$3):E442), "")</f>
        <v>5.4359104074691092E-2</v>
      </c>
      <c r="H443" s="26">
        <f t="shared" si="57"/>
        <v>1.1955043541943116</v>
      </c>
      <c r="I443" s="26" t="str">
        <f t="shared" si="58"/>
        <v/>
      </c>
      <c r="J443" s="26" t="str">
        <f t="shared" si="63"/>
        <v/>
      </c>
      <c r="K443" s="26" t="str">
        <f t="shared" si="55"/>
        <v/>
      </c>
      <c r="L443" s="26">
        <f t="shared" si="59"/>
        <v>101.98000000000002</v>
      </c>
      <c r="M443" s="28" t="str">
        <f t="shared" si="61"/>
        <v>TP</v>
      </c>
      <c r="N443" s="26">
        <f t="shared" si="60"/>
        <v>60</v>
      </c>
      <c r="O443" s="26">
        <f t="shared" si="62"/>
        <v>270</v>
      </c>
    </row>
    <row r="444" spans="1:15" x14ac:dyDescent="0.25">
      <c r="A444" s="26">
        <v>432</v>
      </c>
      <c r="B444" s="27">
        <v>43167</v>
      </c>
      <c r="C444" s="26">
        <f>VLOOKUP(B445, 'BTC e ETH'!$A$2:$B$6967, 2, TRUE)</f>
        <v>9217</v>
      </c>
      <c r="D444" s="26">
        <f>VLOOKUP(B445, 'BTC e ETH'!$C$2:$D$6967, 2, TRUE)</f>
        <v>724.61</v>
      </c>
      <c r="E444" s="26">
        <f t="shared" si="56"/>
        <v>2.5431713049102789</v>
      </c>
      <c r="F444" s="26">
        <f>IF(A444&gt;$C$3, AVERAGE(INDEX($E$13:$E$1358, A444-$C$3):E443), "")</f>
        <v>2.5299844893457055</v>
      </c>
      <c r="G444" s="26">
        <f>IF(A444&gt;$C$3, STDEV(INDEX($E$13:$E$1358, A444-$C$3):E443), "")</f>
        <v>5.6880358875286245E-2</v>
      </c>
      <c r="H444" s="26">
        <f t="shared" si="57"/>
        <v>0.23183425395550458</v>
      </c>
      <c r="I444" s="26" t="str">
        <f t="shared" si="58"/>
        <v/>
      </c>
      <c r="J444" s="26" t="str">
        <f t="shared" si="63"/>
        <v/>
      </c>
      <c r="K444" s="26" t="str">
        <f t="shared" si="55"/>
        <v/>
      </c>
      <c r="L444" s="26" t="str">
        <f t="shared" si="59"/>
        <v/>
      </c>
      <c r="M444" s="28" t="str">
        <f t="shared" si="61"/>
        <v/>
      </c>
      <c r="N444" s="26">
        <f t="shared" si="60"/>
        <v>0</v>
      </c>
      <c r="O444" s="26">
        <f t="shared" si="62"/>
        <v>270</v>
      </c>
    </row>
    <row r="445" spans="1:15" x14ac:dyDescent="0.25">
      <c r="A445" s="26">
        <v>433</v>
      </c>
      <c r="B445" s="27">
        <v>43168</v>
      </c>
      <c r="C445" s="26">
        <f>VLOOKUP(B446, 'BTC e ETH'!$A$2:$B$6967, 2, TRUE)</f>
        <v>8762</v>
      </c>
      <c r="D445" s="26">
        <f>VLOOKUP(B446, 'BTC e ETH'!$C$2:$D$6967, 2, TRUE)</f>
        <v>679.68</v>
      </c>
      <c r="E445" s="26">
        <f t="shared" si="56"/>
        <v>2.5565573692003793</v>
      </c>
      <c r="F445" s="26">
        <f>IF(A445&gt;$C$3, AVERAGE(INDEX($E$13:$E$1358, A445-$C$3):E444), "")</f>
        <v>2.5325274885966893</v>
      </c>
      <c r="G445" s="26">
        <f>IF(A445&gt;$C$3, STDEV(INDEX($E$13:$E$1358, A445-$C$3):E444), "")</f>
        <v>5.6536481381699137E-2</v>
      </c>
      <c r="H445" s="26">
        <f t="shared" si="57"/>
        <v>0.42503318240580357</v>
      </c>
      <c r="I445" s="26" t="str">
        <f t="shared" si="58"/>
        <v/>
      </c>
      <c r="J445" s="26" t="str">
        <f t="shared" si="63"/>
        <v/>
      </c>
      <c r="K445" s="26" t="str">
        <f t="shared" si="55"/>
        <v/>
      </c>
      <c r="L445" s="26" t="str">
        <f t="shared" si="59"/>
        <v/>
      </c>
      <c r="M445" s="28" t="str">
        <f t="shared" si="61"/>
        <v/>
      </c>
      <c r="N445" s="26">
        <f t="shared" si="60"/>
        <v>0</v>
      </c>
      <c r="O445" s="26">
        <f t="shared" si="62"/>
        <v>270</v>
      </c>
    </row>
    <row r="446" spans="1:15" x14ac:dyDescent="0.25">
      <c r="A446" s="26">
        <v>434</v>
      </c>
      <c r="B446" s="27">
        <v>43169</v>
      </c>
      <c r="C446" s="26">
        <f>VLOOKUP(B447, 'BTC e ETH'!$A$2:$B$6967, 2, TRUE)</f>
        <v>9528</v>
      </c>
      <c r="D446" s="26">
        <f>VLOOKUP(B447, 'BTC e ETH'!$C$2:$D$6967, 2, TRUE)</f>
        <v>719.86</v>
      </c>
      <c r="E446" s="26">
        <f t="shared" si="56"/>
        <v>2.5829333623762514</v>
      </c>
      <c r="F446" s="26">
        <f>IF(A446&gt;$C$3, AVERAGE(INDEX($E$13:$E$1358, A446-$C$3):E445), "")</f>
        <v>2.5378831182103223</v>
      </c>
      <c r="G446" s="26">
        <f>IF(A446&gt;$C$3, STDEV(INDEX($E$13:$E$1358, A446-$C$3):E445), "")</f>
        <v>5.4593446708700005E-2</v>
      </c>
      <c r="H446" s="26">
        <f t="shared" si="57"/>
        <v>0.82519508992184343</v>
      </c>
      <c r="I446" s="26" t="str">
        <f t="shared" si="58"/>
        <v/>
      </c>
      <c r="J446" s="26" t="str">
        <f t="shared" si="63"/>
        <v/>
      </c>
      <c r="K446" s="26" t="str">
        <f t="shared" si="55"/>
        <v/>
      </c>
      <c r="L446" s="26" t="str">
        <f t="shared" si="59"/>
        <v/>
      </c>
      <c r="M446" s="28" t="str">
        <f t="shared" si="61"/>
        <v/>
      </c>
      <c r="N446" s="26">
        <f t="shared" si="60"/>
        <v>0</v>
      </c>
      <c r="O446" s="26">
        <f t="shared" si="62"/>
        <v>270</v>
      </c>
    </row>
    <row r="447" spans="1:15" x14ac:dyDescent="0.25">
      <c r="A447" s="26">
        <v>435</v>
      </c>
      <c r="B447" s="27">
        <v>43170</v>
      </c>
      <c r="C447" s="26">
        <f>VLOOKUP(B448, 'BTC e ETH'!$A$2:$B$6967, 2, TRUE)</f>
        <v>9121</v>
      </c>
      <c r="D447" s="26">
        <f>VLOOKUP(B448, 'BTC e ETH'!$C$2:$D$6967, 2, TRUE)</f>
        <v>696.52</v>
      </c>
      <c r="E447" s="26">
        <f t="shared" si="56"/>
        <v>2.5722382183689763</v>
      </c>
      <c r="F447" s="26">
        <f>IF(A447&gt;$C$3, AVERAGE(INDEX($E$13:$E$1358, A447-$C$3):E446), "")</f>
        <v>2.5465348381335557</v>
      </c>
      <c r="G447" s="26">
        <f>IF(A447&gt;$C$3, STDEV(INDEX($E$13:$E$1358, A447-$C$3):E446), "")</f>
        <v>5.0323626195277152E-2</v>
      </c>
      <c r="H447" s="26">
        <f t="shared" si="57"/>
        <v>0.51076168747618522</v>
      </c>
      <c r="I447" s="26" t="str">
        <f t="shared" si="58"/>
        <v/>
      </c>
      <c r="J447" s="26" t="str">
        <f t="shared" si="63"/>
        <v/>
      </c>
      <c r="K447" s="26" t="str">
        <f t="shared" si="55"/>
        <v/>
      </c>
      <c r="L447" s="26" t="str">
        <f t="shared" si="59"/>
        <v/>
      </c>
      <c r="M447" s="28" t="str">
        <f t="shared" si="61"/>
        <v/>
      </c>
      <c r="N447" s="26">
        <f t="shared" si="60"/>
        <v>0</v>
      </c>
      <c r="O447" s="26">
        <f t="shared" si="62"/>
        <v>270</v>
      </c>
    </row>
    <row r="448" spans="1:15" x14ac:dyDescent="0.25">
      <c r="A448" s="26">
        <v>436</v>
      </c>
      <c r="B448" s="27">
        <v>43171</v>
      </c>
      <c r="C448" s="26">
        <f>VLOOKUP(B449, 'BTC e ETH'!$A$2:$B$6967, 2, TRUE)</f>
        <v>9135</v>
      </c>
      <c r="D448" s="26">
        <f>VLOOKUP(B449, 'BTC e ETH'!$C$2:$D$6967, 2, TRUE)</f>
        <v>688.5</v>
      </c>
      <c r="E448" s="26">
        <f t="shared" si="56"/>
        <v>2.5853531506433978</v>
      </c>
      <c r="F448" s="26">
        <f>IF(A448&gt;$C$3, AVERAGE(INDEX($E$13:$E$1358, A448-$C$3):E447), "")</f>
        <v>2.5557845726861044</v>
      </c>
      <c r="G448" s="26">
        <f>IF(A448&gt;$C$3, STDEV(INDEX($E$13:$E$1358, A448-$C$3):E447), "")</f>
        <v>3.9689153651837242E-2</v>
      </c>
      <c r="H448" s="26">
        <f t="shared" si="57"/>
        <v>0.74500399319864674</v>
      </c>
      <c r="I448" s="26" t="str">
        <f t="shared" si="58"/>
        <v/>
      </c>
      <c r="J448" s="26" t="str">
        <f t="shared" si="63"/>
        <v/>
      </c>
      <c r="K448" s="26" t="str">
        <f t="shared" si="55"/>
        <v/>
      </c>
      <c r="L448" s="26" t="str">
        <f t="shared" si="59"/>
        <v/>
      </c>
      <c r="M448" s="28" t="str">
        <f t="shared" si="61"/>
        <v/>
      </c>
      <c r="N448" s="26">
        <f t="shared" si="60"/>
        <v>0</v>
      </c>
      <c r="O448" s="26">
        <f t="shared" si="62"/>
        <v>270</v>
      </c>
    </row>
    <row r="449" spans="1:15" x14ac:dyDescent="0.25">
      <c r="A449" s="26">
        <v>437</v>
      </c>
      <c r="B449" s="27">
        <v>43172</v>
      </c>
      <c r="C449" s="26">
        <f>VLOOKUP(B450, 'BTC e ETH'!$A$2:$B$6967, 2, TRUE)</f>
        <v>8186.6</v>
      </c>
      <c r="D449" s="26">
        <f>VLOOKUP(B450, 'BTC e ETH'!$C$2:$D$6967, 2, TRUE)</f>
        <v>610.91999999999996</v>
      </c>
      <c r="E449" s="26">
        <f t="shared" si="56"/>
        <v>2.5952879325350917</v>
      </c>
      <c r="F449" s="26">
        <f>IF(A449&gt;$C$3, AVERAGE(INDEX($E$13:$E$1358, A449-$C$3):E448), "")</f>
        <v>2.5630733990733989</v>
      </c>
      <c r="G449" s="26">
        <f>IF(A449&gt;$C$3, STDEV(INDEX($E$13:$E$1358, A449-$C$3):E448), "")</f>
        <v>3.3560536091936537E-2</v>
      </c>
      <c r="H449" s="26">
        <f t="shared" si="57"/>
        <v>0.95989329173537397</v>
      </c>
      <c r="I449" s="26" t="str">
        <f t="shared" si="58"/>
        <v/>
      </c>
      <c r="J449" s="26" t="str">
        <f t="shared" si="63"/>
        <v/>
      </c>
      <c r="K449" s="26" t="str">
        <f t="shared" si="55"/>
        <v/>
      </c>
      <c r="L449" s="26" t="str">
        <f t="shared" si="59"/>
        <v/>
      </c>
      <c r="M449" s="28" t="str">
        <f t="shared" si="61"/>
        <v/>
      </c>
      <c r="N449" s="26">
        <f t="shared" si="60"/>
        <v>0</v>
      </c>
      <c r="O449" s="26">
        <f t="shared" si="62"/>
        <v>270</v>
      </c>
    </row>
    <row r="450" spans="1:15" x14ac:dyDescent="0.25">
      <c r="A450" s="26">
        <v>438</v>
      </c>
      <c r="B450" s="27">
        <v>43173</v>
      </c>
      <c r="C450" s="26">
        <f>VLOOKUP(B451, 'BTC e ETH'!$A$2:$B$6967, 2, TRUE)</f>
        <v>8252.9</v>
      </c>
      <c r="D450" s="26">
        <f>VLOOKUP(B451, 'BTC e ETH'!$C$2:$D$6967, 2, TRUE)</f>
        <v>609.9</v>
      </c>
      <c r="E450" s="26">
        <f t="shared" si="56"/>
        <v>2.6050249234108547</v>
      </c>
      <c r="F450" s="26">
        <f>IF(A450&gt;$C$3, AVERAGE(INDEX($E$13:$E$1358, A450-$C$3):E449), "")</f>
        <v>2.569717577407475</v>
      </c>
      <c r="G450" s="26">
        <f>IF(A450&gt;$C$3, STDEV(INDEX($E$13:$E$1358, A450-$C$3):E449), "")</f>
        <v>2.8778317657259318E-2</v>
      </c>
      <c r="H450" s="26">
        <f t="shared" si="57"/>
        <v>1.2268731766699865</v>
      </c>
      <c r="I450" s="26" t="str">
        <f t="shared" si="58"/>
        <v/>
      </c>
      <c r="J450" s="26" t="str">
        <f t="shared" si="63"/>
        <v/>
      </c>
      <c r="K450" s="26" t="str">
        <f t="shared" si="55"/>
        <v/>
      </c>
      <c r="L450" s="26" t="str">
        <f t="shared" si="59"/>
        <v/>
      </c>
      <c r="M450" s="28" t="str">
        <f t="shared" si="61"/>
        <v/>
      </c>
      <c r="N450" s="26">
        <f t="shared" si="60"/>
        <v>0</v>
      </c>
      <c r="O450" s="26">
        <f t="shared" si="62"/>
        <v>270</v>
      </c>
    </row>
    <row r="451" spans="1:15" x14ac:dyDescent="0.25">
      <c r="A451" s="26">
        <v>439</v>
      </c>
      <c r="B451" s="27">
        <v>43174</v>
      </c>
      <c r="C451" s="26">
        <f>VLOOKUP(B452, 'BTC e ETH'!$A$2:$B$6967, 2, TRUE)</f>
        <v>8251</v>
      </c>
      <c r="D451" s="26">
        <f>VLOOKUP(B452, 'BTC e ETH'!$C$2:$D$6967, 2, TRUE)</f>
        <v>599.55999999999995</v>
      </c>
      <c r="E451" s="26">
        <f t="shared" si="56"/>
        <v>2.6218936312419485</v>
      </c>
      <c r="F451" s="26">
        <f>IF(A451&gt;$C$3, AVERAGE(INDEX($E$13:$E$1358, A451-$C$3):E450), "")</f>
        <v>2.5770767842561728</v>
      </c>
      <c r="G451" s="26">
        <f>IF(A451&gt;$C$3, STDEV(INDEX($E$13:$E$1358, A451-$C$3):E450), "")</f>
        <v>2.1367200682371176E-2</v>
      </c>
      <c r="H451" s="26">
        <f t="shared" si="57"/>
        <v>2.097459917749144</v>
      </c>
      <c r="I451" s="26" t="str">
        <f t="shared" si="58"/>
        <v>Sell</v>
      </c>
      <c r="J451" s="26">
        <f t="shared" si="63"/>
        <v>8251</v>
      </c>
      <c r="K451" s="26">
        <f t="shared" si="55"/>
        <v>599.55999999999995</v>
      </c>
      <c r="L451" s="26" t="str">
        <f t="shared" si="59"/>
        <v/>
      </c>
      <c r="M451" s="28" t="str">
        <f t="shared" si="61"/>
        <v>Sell</v>
      </c>
      <c r="N451" s="26">
        <f t="shared" si="60"/>
        <v>0</v>
      </c>
      <c r="O451" s="26">
        <f t="shared" si="62"/>
        <v>270</v>
      </c>
    </row>
    <row r="452" spans="1:15" x14ac:dyDescent="0.25">
      <c r="A452" s="26">
        <v>440</v>
      </c>
      <c r="B452" s="27">
        <v>43175</v>
      </c>
      <c r="C452" s="26">
        <f>VLOOKUP(B453, 'BTC e ETH'!$A$2:$B$6967, 2, TRUE)</f>
        <v>7851</v>
      </c>
      <c r="D452" s="26">
        <f>VLOOKUP(B453, 'BTC e ETH'!$C$2:$D$6967, 2, TRUE)</f>
        <v>549</v>
      </c>
      <c r="E452" s="26">
        <f t="shared" si="56"/>
        <v>2.6602977496887248</v>
      </c>
      <c r="F452" s="26">
        <f>IF(A452&gt;$C$3, AVERAGE(INDEX($E$13:$E$1358, A452-$C$3):E451), "")</f>
        <v>2.5831237094514856</v>
      </c>
      <c r="G452" s="26">
        <f>IF(A452&gt;$C$3, STDEV(INDEX($E$13:$E$1358, A452-$C$3):E451), "")</f>
        <v>2.025948157238059E-2</v>
      </c>
      <c r="H452" s="26">
        <f t="shared" si="57"/>
        <v>3.8092801122043141</v>
      </c>
      <c r="I452" s="26" t="str">
        <f t="shared" si="58"/>
        <v>Sell</v>
      </c>
      <c r="J452" s="26" t="str">
        <f t="shared" si="63"/>
        <v/>
      </c>
      <c r="K452" s="26" t="str">
        <f t="shared" si="55"/>
        <v/>
      </c>
      <c r="L452" s="26">
        <f t="shared" si="59"/>
        <v>61.119999999999891</v>
      </c>
      <c r="M452" s="28" t="str">
        <f t="shared" si="61"/>
        <v>TP</v>
      </c>
      <c r="N452" s="26">
        <f t="shared" si="60"/>
        <v>60</v>
      </c>
      <c r="O452" s="26">
        <f t="shared" si="62"/>
        <v>330</v>
      </c>
    </row>
    <row r="453" spans="1:15" x14ac:dyDescent="0.25">
      <c r="A453" s="26">
        <v>441</v>
      </c>
      <c r="B453" s="27">
        <v>43176</v>
      </c>
      <c r="C453" s="26">
        <f>VLOOKUP(B454, 'BTC e ETH'!$A$2:$B$6967, 2, TRUE)</f>
        <v>8200.2000000000007</v>
      </c>
      <c r="D453" s="26">
        <f>VLOOKUP(B454, 'BTC e ETH'!$C$2:$D$6967, 2, TRUE)</f>
        <v>536.73</v>
      </c>
      <c r="E453" s="26">
        <f t="shared" si="56"/>
        <v>2.7264186484289685</v>
      </c>
      <c r="F453" s="26">
        <f>IF(A453&gt;$C$3, AVERAGE(INDEX($E$13:$E$1358, A453-$C$3):E452), "")</f>
        <v>2.5899832795801077</v>
      </c>
      <c r="G453" s="26">
        <f>IF(A453&gt;$C$3, STDEV(INDEX($E$13:$E$1358, A453-$C$3):E452), "")</f>
        <v>2.7169817786549616E-2</v>
      </c>
      <c r="H453" s="26">
        <f t="shared" si="57"/>
        <v>5.0215783528884401</v>
      </c>
      <c r="I453" s="26" t="str">
        <f t="shared" si="58"/>
        <v>Sell</v>
      </c>
      <c r="J453" s="26">
        <f t="shared" si="63"/>
        <v>8200.2000000000007</v>
      </c>
      <c r="K453" s="26">
        <f t="shared" si="55"/>
        <v>536.73</v>
      </c>
      <c r="L453" s="26" t="str">
        <f t="shared" si="59"/>
        <v/>
      </c>
      <c r="M453" s="28" t="str">
        <f t="shared" si="61"/>
        <v>Sell</v>
      </c>
      <c r="N453" s="26">
        <f t="shared" si="60"/>
        <v>0</v>
      </c>
      <c r="O453" s="26">
        <f t="shared" si="62"/>
        <v>330</v>
      </c>
    </row>
    <row r="454" spans="1:15" x14ac:dyDescent="0.25">
      <c r="A454" s="26">
        <v>442</v>
      </c>
      <c r="B454" s="27">
        <v>43177</v>
      </c>
      <c r="C454" s="26">
        <f>VLOOKUP(B455, 'BTC e ETH'!$A$2:$B$6967, 2, TRUE)</f>
        <v>8600.1</v>
      </c>
      <c r="D454" s="26">
        <f>VLOOKUP(B455, 'BTC e ETH'!$C$2:$D$6967, 2, TRUE)</f>
        <v>554.99</v>
      </c>
      <c r="E454" s="26">
        <f t="shared" si="56"/>
        <v>2.7405790145148821</v>
      </c>
      <c r="F454" s="26">
        <f>IF(A454&gt;$C$3, AVERAGE(INDEX($E$13:$E$1358, A454-$C$3):E453), "")</f>
        <v>2.5988499241189023</v>
      </c>
      <c r="G454" s="26">
        <f>IF(A454&gt;$C$3, STDEV(INDEX($E$13:$E$1358, A454-$C$3):E453), "")</f>
        <v>4.4527945504773486E-2</v>
      </c>
      <c r="H454" s="26">
        <f t="shared" si="57"/>
        <v>3.1829245384965303</v>
      </c>
      <c r="I454" s="26" t="str">
        <f t="shared" si="58"/>
        <v>Sell</v>
      </c>
      <c r="J454" s="26">
        <f t="shared" si="63"/>
        <v>8200.2000000000007</v>
      </c>
      <c r="K454" s="26">
        <f t="shared" si="55"/>
        <v>536.73</v>
      </c>
      <c r="L454" s="26">
        <f t="shared" si="59"/>
        <v>3.4699999999999847</v>
      </c>
      <c r="M454" s="28" t="str">
        <f t="shared" si="61"/>
        <v>Sell</v>
      </c>
      <c r="N454" s="26">
        <f t="shared" si="60"/>
        <v>0</v>
      </c>
      <c r="O454" s="26">
        <f t="shared" si="62"/>
        <v>330</v>
      </c>
    </row>
    <row r="455" spans="1:15" x14ac:dyDescent="0.25">
      <c r="A455" s="26">
        <v>443</v>
      </c>
      <c r="B455" s="27">
        <v>43178</v>
      </c>
      <c r="C455" s="26">
        <f>VLOOKUP(B456, 'BTC e ETH'!$A$2:$B$6967, 2, TRUE)</f>
        <v>8899.7000000000007</v>
      </c>
      <c r="D455" s="26">
        <f>VLOOKUP(B456, 'BTC e ETH'!$C$2:$D$6967, 2, TRUE)</f>
        <v>556.38</v>
      </c>
      <c r="E455" s="26">
        <f t="shared" si="56"/>
        <v>2.7723213332467505</v>
      </c>
      <c r="F455" s="26">
        <f>IF(A455&gt;$C$3, AVERAGE(INDEX($E$13:$E$1358, A455-$C$3):E454), "")</f>
        <v>2.6091402897273572</v>
      </c>
      <c r="G455" s="26">
        <f>IF(A455&gt;$C$3, STDEV(INDEX($E$13:$E$1358, A455-$C$3):E454), "")</f>
        <v>5.738196948815602E-2</v>
      </c>
      <c r="H455" s="26">
        <f t="shared" si="57"/>
        <v>2.8437686084140901</v>
      </c>
      <c r="I455" s="26" t="str">
        <f t="shared" si="58"/>
        <v>Sell</v>
      </c>
      <c r="J455" s="26">
        <f t="shared" si="63"/>
        <v>8200.2000000000007</v>
      </c>
      <c r="K455" s="26">
        <f t="shared" si="55"/>
        <v>536.73</v>
      </c>
      <c r="L455" s="26">
        <f t="shared" si="59"/>
        <v>30.650000000000048</v>
      </c>
      <c r="M455" s="28" t="str">
        <f t="shared" si="61"/>
        <v>Sell</v>
      </c>
      <c r="N455" s="26">
        <f t="shared" si="60"/>
        <v>0</v>
      </c>
      <c r="O455" s="26">
        <f t="shared" si="62"/>
        <v>330</v>
      </c>
    </row>
    <row r="456" spans="1:15" x14ac:dyDescent="0.25">
      <c r="A456" s="26">
        <v>444</v>
      </c>
      <c r="B456" s="27">
        <v>43179</v>
      </c>
      <c r="C456" s="26">
        <f>VLOOKUP(B457, 'BTC e ETH'!$A$2:$B$6967, 2, TRUE)</f>
        <v>8900.1</v>
      </c>
      <c r="D456" s="26">
        <f>VLOOKUP(B457, 'BTC e ETH'!$C$2:$D$6967, 2, TRUE)</f>
        <v>560.04</v>
      </c>
      <c r="E456" s="26">
        <f t="shared" si="56"/>
        <v>2.76580958186244</v>
      </c>
      <c r="F456" s="26">
        <f>IF(A456&gt;$C$3, AVERAGE(INDEX($E$13:$E$1358, A456-$C$3):E455), "")</f>
        <v>2.6206168064578019</v>
      </c>
      <c r="G456" s="26">
        <f>IF(A456&gt;$C$3, STDEV(INDEX($E$13:$E$1358, A456-$C$3):E455), "")</f>
        <v>7.1048102664223997E-2</v>
      </c>
      <c r="H456" s="26">
        <f t="shared" si="57"/>
        <v>2.0435841346928649</v>
      </c>
      <c r="I456" s="26" t="str">
        <f t="shared" si="58"/>
        <v>Sell</v>
      </c>
      <c r="J456" s="26">
        <f t="shared" si="63"/>
        <v>8200.2000000000007</v>
      </c>
      <c r="K456" s="26">
        <f t="shared" si="55"/>
        <v>536.73</v>
      </c>
      <c r="L456" s="26">
        <f t="shared" si="59"/>
        <v>23.370000000000076</v>
      </c>
      <c r="M456" s="28" t="str">
        <f t="shared" si="61"/>
        <v>Sell</v>
      </c>
      <c r="N456" s="26">
        <f t="shared" si="60"/>
        <v>0</v>
      </c>
      <c r="O456" s="26">
        <f t="shared" si="62"/>
        <v>330</v>
      </c>
    </row>
    <row r="457" spans="1:15" x14ac:dyDescent="0.25">
      <c r="A457" s="26">
        <v>445</v>
      </c>
      <c r="B457" s="27">
        <v>43180</v>
      </c>
      <c r="C457" s="26">
        <f>VLOOKUP(B458, 'BTC e ETH'!$A$2:$B$6967, 2, TRUE)</f>
        <v>8706.4</v>
      </c>
      <c r="D457" s="26">
        <f>VLOOKUP(B458, 'BTC e ETH'!$C$2:$D$6967, 2, TRUE)</f>
        <v>539.19000000000005</v>
      </c>
      <c r="E457" s="26">
        <f t="shared" si="56"/>
        <v>2.781745652949799</v>
      </c>
      <c r="F457" s="26">
        <f>IF(A457&gt;$C$3, AVERAGE(INDEX($E$13:$E$1358, A457-$C$3):E456), "")</f>
        <v>2.6333326285923393</v>
      </c>
      <c r="G457" s="26">
        <f>IF(A457&gt;$C$3, STDEV(INDEX($E$13:$E$1358, A457-$C$3):E456), "")</f>
        <v>7.8944335676129851E-2</v>
      </c>
      <c r="H457" s="26">
        <f t="shared" si="57"/>
        <v>1.8799705271613922</v>
      </c>
      <c r="I457" s="26" t="str">
        <f t="shared" si="58"/>
        <v>Sell</v>
      </c>
      <c r="J457" s="26">
        <f t="shared" si="63"/>
        <v>8200.2000000000007</v>
      </c>
      <c r="K457" s="26">
        <f t="shared" si="55"/>
        <v>536.73</v>
      </c>
      <c r="L457" s="26">
        <f t="shared" si="59"/>
        <v>45.699999999999818</v>
      </c>
      <c r="M457" s="28" t="str">
        <f t="shared" si="61"/>
        <v>Sell</v>
      </c>
      <c r="N457" s="26">
        <f t="shared" si="60"/>
        <v>0</v>
      </c>
      <c r="O457" s="26">
        <f t="shared" si="62"/>
        <v>330</v>
      </c>
    </row>
    <row r="458" spans="1:15" x14ac:dyDescent="0.25">
      <c r="A458" s="26">
        <v>446</v>
      </c>
      <c r="B458" s="27">
        <v>43181</v>
      </c>
      <c r="C458" s="26">
        <f>VLOOKUP(B459, 'BTC e ETH'!$A$2:$B$6967, 2, TRUE)</f>
        <v>8908</v>
      </c>
      <c r="D458" s="26">
        <f>VLOOKUP(B459, 'BTC e ETH'!$C$2:$D$6967, 2, TRUE)</f>
        <v>543.28</v>
      </c>
      <c r="E458" s="26">
        <f t="shared" si="56"/>
        <v>2.7970801875717224</v>
      </c>
      <c r="F458" s="26">
        <f>IF(A458&gt;$C$3, AVERAGE(INDEX($E$13:$E$1358, A458-$C$3):E457), "")</f>
        <v>2.6466780984910852</v>
      </c>
      <c r="G458" s="26">
        <f>IF(A458&gt;$C$3, STDEV(INDEX($E$13:$E$1358, A458-$C$3):E457), "")</f>
        <v>8.6158402431122577E-2</v>
      </c>
      <c r="H458" s="26">
        <f t="shared" si="57"/>
        <v>1.7456462148410057</v>
      </c>
      <c r="I458" s="26" t="str">
        <f t="shared" si="58"/>
        <v/>
      </c>
      <c r="J458" s="26">
        <f t="shared" si="63"/>
        <v>8200.2000000000007</v>
      </c>
      <c r="K458" s="26">
        <f t="shared" si="55"/>
        <v>536.73</v>
      </c>
      <c r="L458" s="26">
        <f t="shared" si="59"/>
        <v>57.680000000000021</v>
      </c>
      <c r="M458" s="28" t="str">
        <f t="shared" si="61"/>
        <v>Sell</v>
      </c>
      <c r="N458" s="26">
        <f t="shared" si="60"/>
        <v>0</v>
      </c>
      <c r="O458" s="26">
        <f t="shared" si="62"/>
        <v>330</v>
      </c>
    </row>
    <row r="459" spans="1:15" x14ac:dyDescent="0.25">
      <c r="A459" s="26">
        <v>447</v>
      </c>
      <c r="B459" s="27">
        <v>43182</v>
      </c>
      <c r="C459" s="26">
        <f>VLOOKUP(B460, 'BTC e ETH'!$A$2:$B$6967, 2, TRUE)</f>
        <v>8535</v>
      </c>
      <c r="D459" s="26">
        <f>VLOOKUP(B460, 'BTC e ETH'!$C$2:$D$6967, 2, TRUE)</f>
        <v>518.79999999999995</v>
      </c>
      <c r="E459" s="26">
        <f t="shared" si="56"/>
        <v>2.8004121827862525</v>
      </c>
      <c r="F459" s="26">
        <f>IF(A459&gt;$C$3, AVERAGE(INDEX($E$13:$E$1358, A459-$C$3):E458), "")</f>
        <v>2.6604474707300314</v>
      </c>
      <c r="G459" s="26">
        <f>IF(A459&gt;$C$3, STDEV(INDEX($E$13:$E$1358, A459-$C$3):E458), "")</f>
        <v>9.2794360970004153E-2</v>
      </c>
      <c r="H459" s="26">
        <f t="shared" si="57"/>
        <v>1.508332086057091</v>
      </c>
      <c r="I459" s="26" t="str">
        <f t="shared" si="58"/>
        <v/>
      </c>
      <c r="J459" s="26" t="str">
        <f t="shared" si="63"/>
        <v/>
      </c>
      <c r="K459" s="26" t="str">
        <f t="shared" si="55"/>
        <v/>
      </c>
      <c r="L459" s="26">
        <f t="shared" si="59"/>
        <v>69.34000000000006</v>
      </c>
      <c r="M459" s="28" t="str">
        <f t="shared" si="61"/>
        <v>TP</v>
      </c>
      <c r="N459" s="26">
        <f t="shared" si="60"/>
        <v>60</v>
      </c>
      <c r="O459" s="26">
        <f t="shared" si="62"/>
        <v>390</v>
      </c>
    </row>
    <row r="460" spans="1:15" x14ac:dyDescent="0.25">
      <c r="A460" s="26">
        <v>448</v>
      </c>
      <c r="B460" s="27">
        <v>43183</v>
      </c>
      <c r="C460" s="26">
        <f>VLOOKUP(B461, 'BTC e ETH'!$A$2:$B$6967, 2, TRUE)</f>
        <v>8445.1</v>
      </c>
      <c r="D460" s="26">
        <f>VLOOKUP(B461, 'BTC e ETH'!$C$2:$D$6967, 2, TRUE)</f>
        <v>522.41</v>
      </c>
      <c r="E460" s="26">
        <f t="shared" si="56"/>
        <v>2.7828889502994119</v>
      </c>
      <c r="F460" s="26">
        <f>IF(A460&gt;$C$3, AVERAGE(INDEX($E$13:$E$1358, A460-$C$3):E459), "")</f>
        <v>2.6775968625884294</v>
      </c>
      <c r="G460" s="26">
        <f>IF(A460&gt;$C$3, STDEV(INDEX($E$13:$E$1358, A460-$C$3):E459), "")</f>
        <v>9.3341158018982601E-2</v>
      </c>
      <c r="H460" s="26">
        <f t="shared" si="57"/>
        <v>1.1280349413446251</v>
      </c>
      <c r="I460" s="26" t="str">
        <f t="shared" si="58"/>
        <v/>
      </c>
      <c r="J460" s="26" t="str">
        <f t="shared" si="63"/>
        <v/>
      </c>
      <c r="K460" s="26" t="str">
        <f t="shared" si="55"/>
        <v/>
      </c>
      <c r="L460" s="26" t="str">
        <f t="shared" si="59"/>
        <v/>
      </c>
      <c r="M460" s="28" t="str">
        <f t="shared" si="61"/>
        <v/>
      </c>
      <c r="N460" s="26">
        <f t="shared" si="60"/>
        <v>0</v>
      </c>
      <c r="O460" s="26">
        <f t="shared" si="62"/>
        <v>390</v>
      </c>
    </row>
    <row r="461" spans="1:15" x14ac:dyDescent="0.25">
      <c r="A461" s="26">
        <v>449</v>
      </c>
      <c r="B461" s="27">
        <v>43184</v>
      </c>
      <c r="C461" s="26">
        <f>VLOOKUP(B462, 'BTC e ETH'!$A$2:$B$6967, 2, TRUE)</f>
        <v>8119.1</v>
      </c>
      <c r="D461" s="26">
        <f>VLOOKUP(B462, 'BTC e ETH'!$C$2:$D$6967, 2, TRUE)</f>
        <v>485</v>
      </c>
      <c r="E461" s="26">
        <f t="shared" si="56"/>
        <v>2.8178256986368941</v>
      </c>
      <c r="F461" s="26">
        <f>IF(A461&gt;$C$3, AVERAGE(INDEX($E$13:$E$1358, A461-$C$3):E460), "")</f>
        <v>2.6926856346616983</v>
      </c>
      <c r="G461" s="26">
        <f>IF(A461&gt;$C$3, STDEV(INDEX($E$13:$E$1358, A461-$C$3):E460), "")</f>
        <v>9.0631437331669673E-2</v>
      </c>
      <c r="H461" s="26">
        <f t="shared" si="57"/>
        <v>1.3807577994955587</v>
      </c>
      <c r="I461" s="26" t="str">
        <f t="shared" si="58"/>
        <v/>
      </c>
      <c r="J461" s="26" t="str">
        <f t="shared" si="63"/>
        <v/>
      </c>
      <c r="K461" s="26" t="str">
        <f t="shared" ref="K461:K464" si="64">IF(M461=M460, K460, IF(OR(M461="TP", M461="SL"), "",IF(I461="Buy", C461, IF(I461="Sell", D461, ""))))</f>
        <v/>
      </c>
      <c r="L461" s="26" t="str">
        <f t="shared" si="59"/>
        <v/>
      </c>
      <c r="M461" s="28" t="str">
        <f t="shared" si="61"/>
        <v/>
      </c>
      <c r="N461" s="26">
        <f t="shared" si="60"/>
        <v>0</v>
      </c>
      <c r="O461" s="26">
        <f t="shared" si="62"/>
        <v>390</v>
      </c>
    </row>
    <row r="462" spans="1:15" x14ac:dyDescent="0.25">
      <c r="A462" s="26">
        <v>450</v>
      </c>
      <c r="B462" s="27">
        <v>43185</v>
      </c>
      <c r="C462" s="26">
        <f>VLOOKUP(B463, 'BTC e ETH'!$A$2:$B$6967, 2, TRUE)</f>
        <v>7784.5</v>
      </c>
      <c r="D462" s="26">
        <f>VLOOKUP(B463, 'BTC e ETH'!$C$2:$D$6967, 2, TRUE)</f>
        <v>447.85</v>
      </c>
      <c r="E462" s="26">
        <f t="shared" ref="E462:E464" si="65">LN(C462/D462)</f>
        <v>2.8554315012085247</v>
      </c>
      <c r="F462" s="26">
        <f>IF(A462&gt;$C$3, AVERAGE(INDEX($E$13:$E$1358, A462-$C$3):E461), "")</f>
        <v>2.7083451237457412</v>
      </c>
      <c r="G462" s="26">
        <f>IF(A462&gt;$C$3, STDEV(INDEX($E$13:$E$1358, A462-$C$3):E461), "")</f>
        <v>9.060628503253576E-2</v>
      </c>
      <c r="H462" s="26">
        <f t="shared" ref="H462:H464" si="66">IF(F462="","",(E462-F462)/G462)</f>
        <v>1.6233573356414113</v>
      </c>
      <c r="I462" s="26" t="str">
        <f t="shared" ref="I462:I464" si="67">IF(H462="", "", IF(H462&lt;$C$4, "Buy", IF(H462&gt;$C$5, "Sell", "")))</f>
        <v/>
      </c>
      <c r="J462" s="26" t="str">
        <f t="shared" si="63"/>
        <v/>
      </c>
      <c r="K462" s="26" t="str">
        <f t="shared" si="64"/>
        <v/>
      </c>
      <c r="L462" s="26" t="str">
        <f t="shared" ref="L462:L464" si="68">IF(M461="Buy", (K461-C462)*$C$8+(D462-J461)*$C$9, IF(M461="Sell", (K461-D462)*$C$9+(C462-J461)*$C$8, ""))</f>
        <v/>
      </c>
      <c r="M462" s="28" t="str">
        <f t="shared" si="61"/>
        <v/>
      </c>
      <c r="N462" s="26">
        <f t="shared" ref="N462:N464" si="69">IF(IF(OR(M462="TP",M462="SL"),L462,0)&lt;=$C$6,$C$6,IF(IF(OR(M462="TP",M462="SL"),L462,0)&gt;$C$7,$C$7,IF(OR(M462="TP",M462="SL"),L462,0)))</f>
        <v>0</v>
      </c>
      <c r="O462" s="26">
        <f t="shared" si="62"/>
        <v>390</v>
      </c>
    </row>
    <row r="463" spans="1:15" x14ac:dyDescent="0.25">
      <c r="A463" s="26">
        <v>451</v>
      </c>
      <c r="B463" s="27">
        <v>43186</v>
      </c>
      <c r="C463" s="26">
        <f>VLOOKUP(B464, 'BTC e ETH'!$A$2:$B$6967, 2, TRUE)</f>
        <v>8060.5</v>
      </c>
      <c r="D463" s="26">
        <f>VLOOKUP(B464, 'BTC e ETH'!$C$2:$D$6967, 2, TRUE)</f>
        <v>456.27</v>
      </c>
      <c r="E463" s="26">
        <f t="shared" si="65"/>
        <v>2.8716461287636661</v>
      </c>
      <c r="F463" s="26">
        <f>IF(A463&gt;$C$3, AVERAGE(INDEX($E$13:$E$1358, A463-$C$3):E462), "")</f>
        <v>2.727224675935044</v>
      </c>
      <c r="G463" s="26">
        <f>IF(A463&gt;$C$3, STDEV(INDEX($E$13:$E$1358, A463-$C$3):E462), "")</f>
        <v>8.9720094422445371E-2</v>
      </c>
      <c r="H463" s="26">
        <f t="shared" si="66"/>
        <v>1.6096890418841556</v>
      </c>
      <c r="I463" s="26" t="str">
        <f t="shared" si="67"/>
        <v/>
      </c>
      <c r="J463" s="26" t="str">
        <f t="shared" si="63"/>
        <v/>
      </c>
      <c r="K463" s="26" t="str">
        <f t="shared" si="64"/>
        <v/>
      </c>
      <c r="L463" s="26" t="str">
        <f t="shared" si="68"/>
        <v/>
      </c>
      <c r="M463" s="28" t="str">
        <f t="shared" ref="M463:M464" si="70">IF(OR(M462="", M462="SL", M462="TP"), I463, IF(L463="", "", IF(L463&lt;$C$6, "SL", IF(L463&gt;$C$7, "TP", M462))))</f>
        <v/>
      </c>
      <c r="N463" s="26">
        <f t="shared" si="69"/>
        <v>0</v>
      </c>
      <c r="O463" s="26">
        <f t="shared" ref="O463:O464" si="71">N463+O462</f>
        <v>390</v>
      </c>
    </row>
    <row r="464" spans="1:15" x14ac:dyDescent="0.25">
      <c r="A464" s="26">
        <v>452</v>
      </c>
      <c r="B464" s="27">
        <v>43187</v>
      </c>
      <c r="C464" s="26" t="e">
        <f>VLOOKUP(B465, 'BTC e ETH'!$A$2:$B$6967, 2, TRUE)</f>
        <v>#N/A</v>
      </c>
      <c r="D464" s="26" t="e">
        <f>VLOOKUP(B465, 'BTC e ETH'!$C$2:$D$6967, 2, TRUE)</f>
        <v>#N/A</v>
      </c>
      <c r="E464" s="26" t="e">
        <f t="shared" si="65"/>
        <v>#N/A</v>
      </c>
      <c r="F464" s="26">
        <f>IF(A464&gt;$C$3, AVERAGE(INDEX($E$13:$E$1358, A464-$C$3):E463), "")</f>
        <v>2.7463108744763951</v>
      </c>
      <c r="G464" s="26">
        <f>IF(A464&gt;$C$3, STDEV(INDEX($E$13:$E$1358, A464-$C$3):E463), "")</f>
        <v>8.7815356829611765E-2</v>
      </c>
      <c r="H464" s="26" t="e">
        <f t="shared" si="66"/>
        <v>#N/A</v>
      </c>
      <c r="I464" s="26" t="e">
        <f t="shared" si="67"/>
        <v>#N/A</v>
      </c>
      <c r="J464" s="26" t="e">
        <f t="shared" si="63"/>
        <v>#N/A</v>
      </c>
      <c r="K464" s="26" t="e">
        <f t="shared" si="64"/>
        <v>#N/A</v>
      </c>
      <c r="L464" s="26" t="str">
        <f t="shared" si="68"/>
        <v/>
      </c>
      <c r="M464" s="28" t="e">
        <f t="shared" si="70"/>
        <v>#N/A</v>
      </c>
      <c r="N464" s="26" t="e">
        <f t="shared" si="69"/>
        <v>#N/A</v>
      </c>
      <c r="O464" s="26" t="e">
        <f t="shared" si="71"/>
        <v>#N/A</v>
      </c>
    </row>
    <row r="465" spans="2:13" x14ac:dyDescent="0.25">
      <c r="B465" s="30"/>
      <c r="M465" s="31"/>
    </row>
    <row r="466" spans="2:13" x14ac:dyDescent="0.25">
      <c r="B466" s="30"/>
      <c r="M466" s="31"/>
    </row>
    <row r="467" spans="2:13" x14ac:dyDescent="0.25">
      <c r="B467" s="30"/>
      <c r="M467" s="31"/>
    </row>
    <row r="468" spans="2:13" x14ac:dyDescent="0.25">
      <c r="B468" s="30"/>
      <c r="M468" s="31"/>
    </row>
    <row r="469" spans="2:13" x14ac:dyDescent="0.25">
      <c r="B469" s="30"/>
      <c r="M469" s="31"/>
    </row>
    <row r="470" spans="2:13" x14ac:dyDescent="0.25">
      <c r="B470" s="30"/>
      <c r="M470" s="31"/>
    </row>
    <row r="471" spans="2:13" x14ac:dyDescent="0.25">
      <c r="B471" s="30"/>
      <c r="M471" s="31"/>
    </row>
    <row r="472" spans="2:13" x14ac:dyDescent="0.25">
      <c r="B472" s="30"/>
      <c r="M472" s="31"/>
    </row>
    <row r="473" spans="2:13" x14ac:dyDescent="0.25">
      <c r="B473" s="30"/>
      <c r="M473" s="31"/>
    </row>
    <row r="474" spans="2:13" x14ac:dyDescent="0.25">
      <c r="B474" s="30"/>
      <c r="M474" s="31"/>
    </row>
    <row r="475" spans="2:13" x14ac:dyDescent="0.25">
      <c r="B475" s="30"/>
      <c r="M475" s="31"/>
    </row>
    <row r="476" spans="2:13" x14ac:dyDescent="0.25">
      <c r="B476" s="30"/>
      <c r="M476" s="31"/>
    </row>
    <row r="477" spans="2:13" x14ac:dyDescent="0.25">
      <c r="B477" s="30"/>
      <c r="M477" s="31"/>
    </row>
    <row r="478" spans="2:13" x14ac:dyDescent="0.25">
      <c r="B478" s="30"/>
      <c r="M478" s="31"/>
    </row>
    <row r="479" spans="2:13" x14ac:dyDescent="0.25">
      <c r="B479" s="30"/>
      <c r="M479" s="31"/>
    </row>
    <row r="480" spans="2:13" x14ac:dyDescent="0.25">
      <c r="B480" s="30"/>
      <c r="M480" s="31"/>
    </row>
    <row r="481" spans="2:13" x14ac:dyDescent="0.25">
      <c r="B481" s="30"/>
      <c r="M481" s="31"/>
    </row>
    <row r="482" spans="2:13" x14ac:dyDescent="0.25">
      <c r="B482" s="30"/>
      <c r="M482" s="31"/>
    </row>
    <row r="483" spans="2:13" x14ac:dyDescent="0.25">
      <c r="B483" s="30"/>
      <c r="M483" s="31"/>
    </row>
    <row r="484" spans="2:13" x14ac:dyDescent="0.25">
      <c r="B484" s="30"/>
      <c r="M484" s="31"/>
    </row>
    <row r="485" spans="2:13" x14ac:dyDescent="0.25">
      <c r="B485" s="30"/>
      <c r="M485" s="31"/>
    </row>
    <row r="486" spans="2:13" x14ac:dyDescent="0.25">
      <c r="B486" s="30"/>
      <c r="M486" s="31"/>
    </row>
    <row r="487" spans="2:13" x14ac:dyDescent="0.25">
      <c r="B487" s="30"/>
      <c r="M487" s="31"/>
    </row>
    <row r="488" spans="2:13" x14ac:dyDescent="0.25">
      <c r="B488" s="30"/>
      <c r="M488" s="31"/>
    </row>
    <row r="489" spans="2:13" x14ac:dyDescent="0.25">
      <c r="B489" s="30"/>
      <c r="M489" s="31"/>
    </row>
    <row r="490" spans="2:13" x14ac:dyDescent="0.25">
      <c r="B490" s="30"/>
      <c r="M490" s="31"/>
    </row>
    <row r="491" spans="2:13" x14ac:dyDescent="0.25">
      <c r="B491" s="30"/>
      <c r="M491" s="31"/>
    </row>
    <row r="492" spans="2:13" x14ac:dyDescent="0.25">
      <c r="B492" s="30"/>
      <c r="M492" s="31"/>
    </row>
    <row r="493" spans="2:13" x14ac:dyDescent="0.25">
      <c r="B493" s="30"/>
      <c r="M493" s="31"/>
    </row>
    <row r="494" spans="2:13" x14ac:dyDescent="0.25">
      <c r="B494" s="30"/>
      <c r="M494" s="31"/>
    </row>
    <row r="495" spans="2:13" x14ac:dyDescent="0.25">
      <c r="B495" s="30"/>
      <c r="M495" s="31"/>
    </row>
    <row r="496" spans="2:13" x14ac:dyDescent="0.25">
      <c r="B496" s="30"/>
      <c r="M496" s="31"/>
    </row>
    <row r="497" spans="2:13" x14ac:dyDescent="0.25">
      <c r="B497" s="30"/>
      <c r="M497" s="31"/>
    </row>
    <row r="498" spans="2:13" x14ac:dyDescent="0.25">
      <c r="B498" s="30"/>
      <c r="M498" s="31"/>
    </row>
    <row r="499" spans="2:13" x14ac:dyDescent="0.25">
      <c r="B499" s="30"/>
      <c r="M499" s="31"/>
    </row>
    <row r="500" spans="2:13" x14ac:dyDescent="0.25">
      <c r="B500" s="30"/>
      <c r="M500" s="31"/>
    </row>
    <row r="501" spans="2:13" x14ac:dyDescent="0.25">
      <c r="B501" s="30"/>
      <c r="M501" s="31"/>
    </row>
    <row r="502" spans="2:13" x14ac:dyDescent="0.25">
      <c r="B502" s="30"/>
      <c r="M502" s="31"/>
    </row>
    <row r="503" spans="2:13" x14ac:dyDescent="0.25">
      <c r="B503" s="30"/>
      <c r="M503" s="31"/>
    </row>
    <row r="504" spans="2:13" x14ac:dyDescent="0.25">
      <c r="B504" s="30"/>
      <c r="M504" s="31"/>
    </row>
    <row r="505" spans="2:13" x14ac:dyDescent="0.25">
      <c r="B505" s="30"/>
      <c r="M505" s="31"/>
    </row>
    <row r="506" spans="2:13" x14ac:dyDescent="0.25">
      <c r="B506" s="30"/>
      <c r="M506" s="31"/>
    </row>
    <row r="507" spans="2:13" x14ac:dyDescent="0.25">
      <c r="B507" s="30"/>
      <c r="M507" s="31"/>
    </row>
    <row r="508" spans="2:13" x14ac:dyDescent="0.25">
      <c r="B508" s="30"/>
      <c r="M508" s="31"/>
    </row>
    <row r="509" spans="2:13" x14ac:dyDescent="0.25">
      <c r="B509" s="30"/>
      <c r="M509" s="31"/>
    </row>
    <row r="510" spans="2:13" x14ac:dyDescent="0.25">
      <c r="B510" s="30"/>
      <c r="M510" s="31"/>
    </row>
    <row r="511" spans="2:13" x14ac:dyDescent="0.25">
      <c r="B511" s="30"/>
      <c r="M511" s="31"/>
    </row>
    <row r="512" spans="2:13" x14ac:dyDescent="0.25">
      <c r="B512" s="30"/>
      <c r="M512" s="31"/>
    </row>
    <row r="513" spans="2:13" x14ac:dyDescent="0.25">
      <c r="B513" s="30"/>
      <c r="M513" s="31"/>
    </row>
    <row r="514" spans="2:13" x14ac:dyDescent="0.25">
      <c r="B514" s="30"/>
      <c r="M514" s="31"/>
    </row>
    <row r="515" spans="2:13" x14ac:dyDescent="0.25">
      <c r="B515" s="30"/>
      <c r="M515" s="31"/>
    </row>
    <row r="516" spans="2:13" x14ac:dyDescent="0.25">
      <c r="B516" s="30"/>
      <c r="M516" s="31"/>
    </row>
    <row r="517" spans="2:13" x14ac:dyDescent="0.25">
      <c r="B517" s="30"/>
      <c r="M517" s="31"/>
    </row>
    <row r="518" spans="2:13" x14ac:dyDescent="0.25">
      <c r="B518" s="30"/>
      <c r="M518" s="31"/>
    </row>
    <row r="519" spans="2:13" x14ac:dyDescent="0.25">
      <c r="B519" s="30"/>
      <c r="M519" s="31"/>
    </row>
    <row r="520" spans="2:13" x14ac:dyDescent="0.25">
      <c r="B520" s="30"/>
      <c r="M520" s="31"/>
    </row>
    <row r="521" spans="2:13" x14ac:dyDescent="0.25">
      <c r="B521" s="30"/>
      <c r="M521" s="31"/>
    </row>
    <row r="522" spans="2:13" x14ac:dyDescent="0.25">
      <c r="B522" s="30"/>
      <c r="M522" s="31"/>
    </row>
    <row r="523" spans="2:13" x14ac:dyDescent="0.25">
      <c r="B523" s="30"/>
      <c r="M523" s="31"/>
    </row>
    <row r="524" spans="2:13" x14ac:dyDescent="0.25">
      <c r="B524" s="30"/>
      <c r="M524" s="31"/>
    </row>
    <row r="525" spans="2:13" x14ac:dyDescent="0.25">
      <c r="B525" s="30"/>
      <c r="M525" s="31"/>
    </row>
    <row r="526" spans="2:13" x14ac:dyDescent="0.25">
      <c r="B526" s="30"/>
      <c r="M526" s="31"/>
    </row>
    <row r="527" spans="2:13" x14ac:dyDescent="0.25">
      <c r="B527" s="30"/>
      <c r="M527" s="31"/>
    </row>
    <row r="528" spans="2:13" x14ac:dyDescent="0.25">
      <c r="B528" s="30"/>
      <c r="M528" s="31"/>
    </row>
    <row r="529" spans="2:13" x14ac:dyDescent="0.25">
      <c r="B529" s="30"/>
      <c r="M529" s="31"/>
    </row>
    <row r="530" spans="2:13" x14ac:dyDescent="0.25">
      <c r="B530" s="30"/>
      <c r="M530" s="31"/>
    </row>
    <row r="531" spans="2:13" x14ac:dyDescent="0.25">
      <c r="B531" s="30"/>
      <c r="M531" s="31"/>
    </row>
    <row r="532" spans="2:13" x14ac:dyDescent="0.25">
      <c r="B532" s="30"/>
      <c r="M532" s="31"/>
    </row>
    <row r="533" spans="2:13" x14ac:dyDescent="0.25">
      <c r="B533" s="30"/>
      <c r="M533" s="31"/>
    </row>
    <row r="534" spans="2:13" x14ac:dyDescent="0.25">
      <c r="B534" s="30"/>
      <c r="M534" s="31"/>
    </row>
    <row r="535" spans="2:13" x14ac:dyDescent="0.25">
      <c r="B535" s="30"/>
      <c r="M535" s="31"/>
    </row>
    <row r="536" spans="2:13" x14ac:dyDescent="0.25">
      <c r="B536" s="30"/>
      <c r="M536" s="31"/>
    </row>
    <row r="537" spans="2:13" x14ac:dyDescent="0.25">
      <c r="B537" s="30"/>
      <c r="M537" s="31"/>
    </row>
    <row r="538" spans="2:13" x14ac:dyDescent="0.25">
      <c r="B538" s="30"/>
      <c r="M538" s="31"/>
    </row>
    <row r="539" spans="2:13" x14ac:dyDescent="0.25">
      <c r="B539" s="30"/>
      <c r="M539" s="31"/>
    </row>
    <row r="540" spans="2:13" x14ac:dyDescent="0.25">
      <c r="B540" s="30"/>
      <c r="M540" s="31"/>
    </row>
    <row r="541" spans="2:13" x14ac:dyDescent="0.25">
      <c r="B541" s="30"/>
      <c r="M541" s="31"/>
    </row>
    <row r="542" spans="2:13" x14ac:dyDescent="0.25">
      <c r="B542" s="30"/>
      <c r="M542" s="31"/>
    </row>
    <row r="543" spans="2:13" x14ac:dyDescent="0.25">
      <c r="B543" s="30"/>
      <c r="M543" s="31"/>
    </row>
    <row r="544" spans="2:13" x14ac:dyDescent="0.25">
      <c r="B544" s="30"/>
      <c r="M544" s="31"/>
    </row>
    <row r="545" spans="2:13" x14ac:dyDescent="0.25">
      <c r="B545" s="30"/>
      <c r="M545" s="31"/>
    </row>
    <row r="546" spans="2:13" x14ac:dyDescent="0.25">
      <c r="B546" s="30"/>
      <c r="M546" s="31"/>
    </row>
    <row r="547" spans="2:13" x14ac:dyDescent="0.25">
      <c r="B547" s="30"/>
      <c r="M547" s="31"/>
    </row>
    <row r="548" spans="2:13" x14ac:dyDescent="0.25">
      <c r="B548" s="30"/>
      <c r="M548" s="31"/>
    </row>
    <row r="549" spans="2:13" x14ac:dyDescent="0.25">
      <c r="B549" s="30"/>
      <c r="M549" s="31"/>
    </row>
    <row r="550" spans="2:13" x14ac:dyDescent="0.25">
      <c r="B550" s="30"/>
      <c r="M550" s="31"/>
    </row>
    <row r="551" spans="2:13" x14ac:dyDescent="0.25">
      <c r="B551" s="30"/>
      <c r="M551" s="31"/>
    </row>
    <row r="552" spans="2:13" x14ac:dyDescent="0.25">
      <c r="B552" s="30"/>
      <c r="M552" s="31"/>
    </row>
    <row r="553" spans="2:13" x14ac:dyDescent="0.25">
      <c r="B553" s="30"/>
      <c r="M553" s="31"/>
    </row>
    <row r="554" spans="2:13" x14ac:dyDescent="0.25">
      <c r="B554" s="30"/>
      <c r="M554" s="31"/>
    </row>
    <row r="555" spans="2:13" x14ac:dyDescent="0.25">
      <c r="B555" s="30"/>
      <c r="M555" s="31"/>
    </row>
    <row r="556" spans="2:13" x14ac:dyDescent="0.25">
      <c r="B556" s="30"/>
      <c r="M556" s="31"/>
    </row>
    <row r="557" spans="2:13" x14ac:dyDescent="0.25">
      <c r="B557" s="30"/>
      <c r="M557" s="31"/>
    </row>
    <row r="558" spans="2:13" x14ac:dyDescent="0.25">
      <c r="B558" s="30"/>
      <c r="M558" s="31"/>
    </row>
    <row r="559" spans="2:13" x14ac:dyDescent="0.25">
      <c r="B559" s="30"/>
      <c r="M559" s="31"/>
    </row>
    <row r="560" spans="2:13" x14ac:dyDescent="0.25">
      <c r="B560" s="30"/>
      <c r="M560" s="31"/>
    </row>
    <row r="561" spans="2:13" x14ac:dyDescent="0.25">
      <c r="B561" s="30"/>
      <c r="M561" s="31"/>
    </row>
    <row r="562" spans="2:13" x14ac:dyDescent="0.25">
      <c r="B562" s="30"/>
      <c r="M562" s="31"/>
    </row>
    <row r="563" spans="2:13" x14ac:dyDescent="0.25">
      <c r="B563" s="30"/>
      <c r="M563" s="31"/>
    </row>
    <row r="564" spans="2:13" x14ac:dyDescent="0.25">
      <c r="B564" s="30"/>
      <c r="M564" s="31"/>
    </row>
    <row r="565" spans="2:13" x14ac:dyDescent="0.25">
      <c r="B565" s="30"/>
      <c r="M565" s="31"/>
    </row>
    <row r="566" spans="2:13" x14ac:dyDescent="0.25">
      <c r="B566" s="30"/>
      <c r="M566" s="31"/>
    </row>
    <row r="567" spans="2:13" x14ac:dyDescent="0.25">
      <c r="B567" s="30"/>
      <c r="M567" s="31"/>
    </row>
    <row r="568" spans="2:13" x14ac:dyDescent="0.25">
      <c r="B568" s="30"/>
      <c r="M568" s="31"/>
    </row>
    <row r="569" spans="2:13" x14ac:dyDescent="0.25">
      <c r="B569" s="30"/>
      <c r="M569" s="31"/>
    </row>
    <row r="570" spans="2:13" x14ac:dyDescent="0.25">
      <c r="B570" s="30"/>
      <c r="M570" s="31"/>
    </row>
    <row r="571" spans="2:13" x14ac:dyDescent="0.25">
      <c r="B571" s="30"/>
      <c r="M571" s="31"/>
    </row>
    <row r="572" spans="2:13" x14ac:dyDescent="0.25">
      <c r="B572" s="30"/>
      <c r="M572" s="31"/>
    </row>
    <row r="573" spans="2:13" x14ac:dyDescent="0.25">
      <c r="B573" s="30"/>
      <c r="M573" s="31"/>
    </row>
    <row r="574" spans="2:13" x14ac:dyDescent="0.25">
      <c r="B574" s="30"/>
      <c r="M574" s="31"/>
    </row>
    <row r="575" spans="2:13" x14ac:dyDescent="0.25">
      <c r="B575" s="30"/>
      <c r="M575" s="31"/>
    </row>
    <row r="576" spans="2:13" x14ac:dyDescent="0.25">
      <c r="B576" s="30"/>
      <c r="M576" s="31"/>
    </row>
    <row r="577" spans="2:13" x14ac:dyDescent="0.25">
      <c r="B577" s="30"/>
      <c r="M577" s="31"/>
    </row>
    <row r="578" spans="2:13" x14ac:dyDescent="0.25">
      <c r="B578" s="30"/>
      <c r="M578" s="31"/>
    </row>
    <row r="579" spans="2:13" x14ac:dyDescent="0.25">
      <c r="B579" s="30"/>
      <c r="M579" s="31"/>
    </row>
    <row r="580" spans="2:13" x14ac:dyDescent="0.25">
      <c r="B580" s="30"/>
      <c r="M580" s="31"/>
    </row>
    <row r="581" spans="2:13" x14ac:dyDescent="0.25">
      <c r="B581" s="30"/>
      <c r="M581" s="31"/>
    </row>
    <row r="582" spans="2:13" x14ac:dyDescent="0.25">
      <c r="B582" s="30"/>
      <c r="M582" s="31"/>
    </row>
    <row r="583" spans="2:13" x14ac:dyDescent="0.25">
      <c r="B583" s="30"/>
      <c r="M583" s="31"/>
    </row>
    <row r="584" spans="2:13" x14ac:dyDescent="0.25">
      <c r="B584" s="30"/>
      <c r="M584" s="31"/>
    </row>
    <row r="585" spans="2:13" x14ac:dyDescent="0.25">
      <c r="B585" s="30"/>
      <c r="M585" s="31"/>
    </row>
    <row r="586" spans="2:13" x14ac:dyDescent="0.25">
      <c r="B586" s="30"/>
      <c r="M586" s="31"/>
    </row>
    <row r="587" spans="2:13" x14ac:dyDescent="0.25">
      <c r="B587" s="30"/>
      <c r="M587" s="31"/>
    </row>
    <row r="588" spans="2:13" x14ac:dyDescent="0.25">
      <c r="B588" s="30"/>
      <c r="M588" s="31"/>
    </row>
    <row r="589" spans="2:13" x14ac:dyDescent="0.25">
      <c r="B589" s="30"/>
      <c r="M589" s="31"/>
    </row>
    <row r="590" spans="2:13" x14ac:dyDescent="0.25">
      <c r="B590" s="30"/>
      <c r="M590" s="31"/>
    </row>
    <row r="591" spans="2:13" x14ac:dyDescent="0.25">
      <c r="B591" s="30"/>
      <c r="M591" s="31"/>
    </row>
    <row r="592" spans="2:13" x14ac:dyDescent="0.25">
      <c r="B592" s="30"/>
      <c r="M592" s="31"/>
    </row>
    <row r="593" spans="2:13" x14ac:dyDescent="0.25">
      <c r="B593" s="30"/>
      <c r="M593" s="31"/>
    </row>
    <row r="594" spans="2:13" x14ac:dyDescent="0.25">
      <c r="B594" s="30"/>
      <c r="M594" s="31"/>
    </row>
    <row r="595" spans="2:13" x14ac:dyDescent="0.25">
      <c r="B595" s="30"/>
      <c r="M595" s="31"/>
    </row>
    <row r="596" spans="2:13" x14ac:dyDescent="0.25">
      <c r="B596" s="30"/>
      <c r="M596" s="31"/>
    </row>
    <row r="597" spans="2:13" x14ac:dyDescent="0.25">
      <c r="B597" s="30"/>
      <c r="M597" s="31"/>
    </row>
    <row r="598" spans="2:13" x14ac:dyDescent="0.25">
      <c r="B598" s="30"/>
      <c r="M598" s="31"/>
    </row>
    <row r="599" spans="2:13" x14ac:dyDescent="0.25">
      <c r="B599" s="30"/>
      <c r="M599" s="31"/>
    </row>
    <row r="600" spans="2:13" x14ac:dyDescent="0.25">
      <c r="B600" s="30"/>
      <c r="M600" s="31"/>
    </row>
    <row r="601" spans="2:13" x14ac:dyDescent="0.25">
      <c r="B601" s="30"/>
      <c r="M601" s="31"/>
    </row>
    <row r="602" spans="2:13" x14ac:dyDescent="0.25">
      <c r="B602" s="30"/>
      <c r="M602" s="31"/>
    </row>
    <row r="603" spans="2:13" x14ac:dyDescent="0.25">
      <c r="B603" s="30"/>
      <c r="M603" s="31"/>
    </row>
    <row r="604" spans="2:13" x14ac:dyDescent="0.25">
      <c r="B604" s="30"/>
      <c r="M604" s="31"/>
    </row>
    <row r="605" spans="2:13" x14ac:dyDescent="0.25">
      <c r="B605" s="30"/>
      <c r="M605" s="31"/>
    </row>
    <row r="606" spans="2:13" x14ac:dyDescent="0.25">
      <c r="B606" s="30"/>
      <c r="M606" s="31"/>
    </row>
    <row r="607" spans="2:13" x14ac:dyDescent="0.25">
      <c r="B607" s="30"/>
      <c r="M607" s="31"/>
    </row>
    <row r="608" spans="2:13" x14ac:dyDescent="0.25">
      <c r="B608" s="30"/>
      <c r="M608" s="31"/>
    </row>
    <row r="609" spans="2:13" x14ac:dyDescent="0.25">
      <c r="B609" s="30"/>
      <c r="M609" s="31"/>
    </row>
    <row r="610" spans="2:13" x14ac:dyDescent="0.25">
      <c r="B610" s="30"/>
      <c r="M610" s="31"/>
    </row>
    <row r="611" spans="2:13" x14ac:dyDescent="0.25">
      <c r="B611" s="30"/>
      <c r="M611" s="31"/>
    </row>
    <row r="612" spans="2:13" x14ac:dyDescent="0.25">
      <c r="B612" s="30"/>
      <c r="M612" s="31"/>
    </row>
    <row r="613" spans="2:13" x14ac:dyDescent="0.25">
      <c r="B613" s="30"/>
      <c r="M613" s="31"/>
    </row>
    <row r="614" spans="2:13" x14ac:dyDescent="0.25">
      <c r="B614" s="30"/>
      <c r="M614" s="31"/>
    </row>
    <row r="615" spans="2:13" x14ac:dyDescent="0.25">
      <c r="B615" s="30"/>
      <c r="M615" s="31"/>
    </row>
    <row r="616" spans="2:13" x14ac:dyDescent="0.25">
      <c r="B616" s="30"/>
      <c r="M616" s="31"/>
    </row>
    <row r="617" spans="2:13" x14ac:dyDescent="0.25">
      <c r="B617" s="30"/>
      <c r="M617" s="31"/>
    </row>
    <row r="618" spans="2:13" x14ac:dyDescent="0.25">
      <c r="B618" s="30"/>
      <c r="M618" s="31"/>
    </row>
    <row r="619" spans="2:13" x14ac:dyDescent="0.25">
      <c r="B619" s="30"/>
      <c r="M619" s="31"/>
    </row>
    <row r="620" spans="2:13" x14ac:dyDescent="0.25">
      <c r="B620" s="30"/>
      <c r="M620" s="31"/>
    </row>
    <row r="621" spans="2:13" x14ac:dyDescent="0.25">
      <c r="B621" s="30"/>
      <c r="M621" s="31"/>
    </row>
    <row r="622" spans="2:13" x14ac:dyDescent="0.25">
      <c r="B622" s="30"/>
      <c r="M622" s="31"/>
    </row>
    <row r="623" spans="2:13" x14ac:dyDescent="0.25">
      <c r="B623" s="30"/>
      <c r="M623" s="31"/>
    </row>
    <row r="624" spans="2:13" x14ac:dyDescent="0.25">
      <c r="B624" s="30"/>
      <c r="M624" s="31"/>
    </row>
    <row r="625" spans="2:13" x14ac:dyDescent="0.25">
      <c r="B625" s="30"/>
      <c r="M625" s="31"/>
    </row>
    <row r="626" spans="2:13" x14ac:dyDescent="0.25">
      <c r="B626" s="30"/>
      <c r="M626" s="31"/>
    </row>
    <row r="627" spans="2:13" x14ac:dyDescent="0.25">
      <c r="B627" s="30"/>
      <c r="M627" s="31"/>
    </row>
    <row r="628" spans="2:13" x14ac:dyDescent="0.25">
      <c r="B628" s="30"/>
      <c r="M628" s="31"/>
    </row>
    <row r="629" spans="2:13" x14ac:dyDescent="0.25">
      <c r="B629" s="30"/>
      <c r="M629" s="31"/>
    </row>
    <row r="630" spans="2:13" x14ac:dyDescent="0.25">
      <c r="B630" s="30"/>
      <c r="M630" s="31"/>
    </row>
    <row r="631" spans="2:13" x14ac:dyDescent="0.25">
      <c r="B631" s="30"/>
      <c r="M631" s="31"/>
    </row>
    <row r="632" spans="2:13" x14ac:dyDescent="0.25">
      <c r="B632" s="30"/>
      <c r="M632" s="31"/>
    </row>
    <row r="633" spans="2:13" x14ac:dyDescent="0.25">
      <c r="B633" s="30"/>
      <c r="M633" s="31"/>
    </row>
    <row r="634" spans="2:13" x14ac:dyDescent="0.25">
      <c r="B634" s="30"/>
      <c r="M634" s="31"/>
    </row>
    <row r="635" spans="2:13" x14ac:dyDescent="0.25">
      <c r="B635" s="30"/>
      <c r="M635" s="31"/>
    </row>
    <row r="636" spans="2:13" x14ac:dyDescent="0.25">
      <c r="B636" s="30"/>
      <c r="M636" s="31"/>
    </row>
    <row r="637" spans="2:13" x14ac:dyDescent="0.25">
      <c r="B637" s="30"/>
      <c r="M637" s="31"/>
    </row>
    <row r="638" spans="2:13" x14ac:dyDescent="0.25">
      <c r="B638" s="30"/>
      <c r="M638" s="31"/>
    </row>
    <row r="639" spans="2:13" x14ac:dyDescent="0.25">
      <c r="B639" s="30"/>
      <c r="M639" s="31"/>
    </row>
    <row r="640" spans="2:13" x14ac:dyDescent="0.25">
      <c r="B640" s="30"/>
      <c r="M640" s="31"/>
    </row>
    <row r="641" spans="2:13" x14ac:dyDescent="0.25">
      <c r="B641" s="30"/>
      <c r="M641" s="31"/>
    </row>
    <row r="642" spans="2:13" x14ac:dyDescent="0.25">
      <c r="B642" s="30"/>
      <c r="M642" s="31"/>
    </row>
    <row r="643" spans="2:13" x14ac:dyDescent="0.25">
      <c r="B643" s="30"/>
      <c r="M643" s="31"/>
    </row>
    <row r="644" spans="2:13" x14ac:dyDescent="0.25">
      <c r="B644" s="30"/>
      <c r="M644" s="31"/>
    </row>
    <row r="645" spans="2:13" x14ac:dyDescent="0.25">
      <c r="B645" s="30"/>
      <c r="M645" s="31"/>
    </row>
    <row r="646" spans="2:13" x14ac:dyDescent="0.25">
      <c r="B646" s="30"/>
      <c r="M646" s="31"/>
    </row>
    <row r="647" spans="2:13" x14ac:dyDescent="0.25">
      <c r="B647" s="30"/>
      <c r="M647" s="31"/>
    </row>
    <row r="648" spans="2:13" x14ac:dyDescent="0.25">
      <c r="B648" s="30"/>
      <c r="M648" s="31"/>
    </row>
    <row r="649" spans="2:13" x14ac:dyDescent="0.25">
      <c r="B649" s="30"/>
      <c r="M649" s="31"/>
    </row>
    <row r="650" spans="2:13" x14ac:dyDescent="0.25">
      <c r="B650" s="30"/>
      <c r="M650" s="31"/>
    </row>
    <row r="651" spans="2:13" x14ac:dyDescent="0.25">
      <c r="B651" s="30"/>
      <c r="M651" s="31"/>
    </row>
    <row r="652" spans="2:13" x14ac:dyDescent="0.25">
      <c r="B652" s="30"/>
      <c r="M652" s="31"/>
    </row>
    <row r="653" spans="2:13" x14ac:dyDescent="0.25">
      <c r="B653" s="30"/>
      <c r="M653" s="31"/>
    </row>
    <row r="654" spans="2:13" x14ac:dyDescent="0.25">
      <c r="B654" s="30"/>
      <c r="M654" s="31"/>
    </row>
    <row r="655" spans="2:13" x14ac:dyDescent="0.25">
      <c r="B655" s="30"/>
      <c r="M655" s="31"/>
    </row>
    <row r="656" spans="2:13" x14ac:dyDescent="0.25">
      <c r="B656" s="30"/>
      <c r="M656" s="31"/>
    </row>
    <row r="657" spans="2:13" x14ac:dyDescent="0.25">
      <c r="B657" s="30"/>
      <c r="M657" s="31"/>
    </row>
    <row r="658" spans="2:13" x14ac:dyDescent="0.25">
      <c r="B658" s="30"/>
      <c r="M658" s="31"/>
    </row>
    <row r="659" spans="2:13" x14ac:dyDescent="0.25">
      <c r="B659" s="30"/>
      <c r="M659" s="31"/>
    </row>
    <row r="660" spans="2:13" x14ac:dyDescent="0.25">
      <c r="B660" s="30"/>
      <c r="M660" s="31"/>
    </row>
    <row r="661" spans="2:13" x14ac:dyDescent="0.25">
      <c r="B661" s="30"/>
      <c r="M661" s="31"/>
    </row>
    <row r="662" spans="2:13" x14ac:dyDescent="0.25">
      <c r="B662" s="30"/>
      <c r="M662" s="31"/>
    </row>
    <row r="663" spans="2:13" x14ac:dyDescent="0.25">
      <c r="B663" s="30"/>
      <c r="M663" s="31"/>
    </row>
    <row r="664" spans="2:13" x14ac:dyDescent="0.25">
      <c r="B664" s="30"/>
      <c r="M664" s="31"/>
    </row>
    <row r="665" spans="2:13" x14ac:dyDescent="0.25">
      <c r="B665" s="30"/>
      <c r="M665" s="31"/>
    </row>
    <row r="666" spans="2:13" x14ac:dyDescent="0.25">
      <c r="B666" s="30"/>
      <c r="M666" s="31"/>
    </row>
    <row r="667" spans="2:13" x14ac:dyDescent="0.25">
      <c r="B667" s="30"/>
      <c r="M667" s="31"/>
    </row>
    <row r="668" spans="2:13" x14ac:dyDescent="0.25">
      <c r="B668" s="30"/>
      <c r="M668" s="31"/>
    </row>
    <row r="669" spans="2:13" x14ac:dyDescent="0.25">
      <c r="B669" s="30"/>
      <c r="M669" s="31"/>
    </row>
    <row r="670" spans="2:13" x14ac:dyDescent="0.25">
      <c r="B670" s="30"/>
      <c r="M670" s="31"/>
    </row>
    <row r="671" spans="2:13" x14ac:dyDescent="0.25">
      <c r="B671" s="30"/>
      <c r="M671" s="31"/>
    </row>
    <row r="672" spans="2:13" x14ac:dyDescent="0.25">
      <c r="B672" s="30"/>
      <c r="M672" s="31"/>
    </row>
    <row r="673" spans="2:13" x14ac:dyDescent="0.25">
      <c r="B673" s="30"/>
      <c r="M673" s="31"/>
    </row>
    <row r="674" spans="2:13" x14ac:dyDescent="0.25">
      <c r="B674" s="30"/>
      <c r="M674" s="31"/>
    </row>
    <row r="675" spans="2:13" x14ac:dyDescent="0.25">
      <c r="B675" s="30"/>
      <c r="M675" s="31"/>
    </row>
    <row r="676" spans="2:13" x14ac:dyDescent="0.25">
      <c r="B676" s="30"/>
      <c r="M676" s="31"/>
    </row>
    <row r="677" spans="2:13" x14ac:dyDescent="0.25">
      <c r="B677" s="30"/>
      <c r="M677" s="31"/>
    </row>
    <row r="678" spans="2:13" x14ac:dyDescent="0.25">
      <c r="B678" s="30"/>
      <c r="M678" s="31"/>
    </row>
    <row r="679" spans="2:13" x14ac:dyDescent="0.25">
      <c r="B679" s="30"/>
      <c r="M679" s="31"/>
    </row>
    <row r="680" spans="2:13" x14ac:dyDescent="0.25">
      <c r="B680" s="30"/>
      <c r="M680" s="31"/>
    </row>
    <row r="681" spans="2:13" x14ac:dyDescent="0.25">
      <c r="B681" s="30"/>
      <c r="M681" s="31"/>
    </row>
    <row r="682" spans="2:13" x14ac:dyDescent="0.25">
      <c r="B682" s="30"/>
      <c r="M682" s="31"/>
    </row>
    <row r="683" spans="2:13" x14ac:dyDescent="0.25">
      <c r="B683" s="30"/>
      <c r="M683" s="31"/>
    </row>
    <row r="684" spans="2:13" x14ac:dyDescent="0.25">
      <c r="B684" s="30"/>
      <c r="M684" s="31"/>
    </row>
    <row r="685" spans="2:13" x14ac:dyDescent="0.25">
      <c r="B685" s="30"/>
      <c r="M685" s="31"/>
    </row>
    <row r="686" spans="2:13" x14ac:dyDescent="0.25">
      <c r="B686" s="30"/>
      <c r="M686" s="31"/>
    </row>
    <row r="687" spans="2:13" x14ac:dyDescent="0.25">
      <c r="B687" s="30"/>
      <c r="M687" s="31"/>
    </row>
    <row r="688" spans="2:13" x14ac:dyDescent="0.25">
      <c r="B688" s="30"/>
      <c r="M688" s="31"/>
    </row>
    <row r="689" spans="2:13" x14ac:dyDescent="0.25">
      <c r="B689" s="30"/>
      <c r="M689" s="31"/>
    </row>
    <row r="690" spans="2:13" x14ac:dyDescent="0.25">
      <c r="B690" s="30"/>
      <c r="M690" s="31"/>
    </row>
    <row r="691" spans="2:13" x14ac:dyDescent="0.25">
      <c r="B691" s="30"/>
      <c r="M691" s="31"/>
    </row>
    <row r="692" spans="2:13" x14ac:dyDescent="0.25">
      <c r="B692" s="30"/>
      <c r="M692" s="31"/>
    </row>
    <row r="693" spans="2:13" x14ac:dyDescent="0.25">
      <c r="B693" s="30"/>
      <c r="M693" s="31"/>
    </row>
    <row r="694" spans="2:13" x14ac:dyDescent="0.25">
      <c r="B694" s="30"/>
      <c r="M694" s="31"/>
    </row>
    <row r="695" spans="2:13" x14ac:dyDescent="0.25">
      <c r="B695" s="30"/>
      <c r="M695" s="31"/>
    </row>
    <row r="696" spans="2:13" x14ac:dyDescent="0.25">
      <c r="B696" s="30"/>
      <c r="M696" s="31"/>
    </row>
    <row r="697" spans="2:13" x14ac:dyDescent="0.25">
      <c r="B697" s="30"/>
      <c r="M697" s="31"/>
    </row>
    <row r="698" spans="2:13" x14ac:dyDescent="0.25">
      <c r="B698" s="30"/>
      <c r="M698" s="31"/>
    </row>
    <row r="699" spans="2:13" x14ac:dyDescent="0.25">
      <c r="B699" s="30"/>
      <c r="M699" s="31"/>
    </row>
    <row r="700" spans="2:13" x14ac:dyDescent="0.25">
      <c r="B700" s="30"/>
      <c r="M700" s="31"/>
    </row>
    <row r="701" spans="2:13" x14ac:dyDescent="0.25">
      <c r="B701" s="30"/>
      <c r="M701" s="31"/>
    </row>
    <row r="702" spans="2:13" x14ac:dyDescent="0.25">
      <c r="B702" s="30"/>
      <c r="M702" s="31"/>
    </row>
    <row r="703" spans="2:13" x14ac:dyDescent="0.25">
      <c r="B703" s="30"/>
      <c r="M703" s="31"/>
    </row>
    <row r="704" spans="2:13" x14ac:dyDescent="0.25">
      <c r="B704" s="30"/>
      <c r="M704" s="31"/>
    </row>
    <row r="705" spans="2:13" x14ac:dyDescent="0.25">
      <c r="B705" s="30"/>
      <c r="M705" s="31"/>
    </row>
    <row r="706" spans="2:13" x14ac:dyDescent="0.25">
      <c r="B706" s="30"/>
      <c r="M706" s="31"/>
    </row>
    <row r="707" spans="2:13" x14ac:dyDescent="0.25">
      <c r="B707" s="30"/>
      <c r="M707" s="31"/>
    </row>
    <row r="708" spans="2:13" x14ac:dyDescent="0.25">
      <c r="B708" s="30"/>
      <c r="M708" s="31"/>
    </row>
    <row r="709" spans="2:13" x14ac:dyDescent="0.25">
      <c r="B709" s="30"/>
      <c r="M709" s="31"/>
    </row>
    <row r="710" spans="2:13" x14ac:dyDescent="0.25">
      <c r="B710" s="30"/>
      <c r="M710" s="31"/>
    </row>
    <row r="711" spans="2:13" x14ac:dyDescent="0.25">
      <c r="B711" s="30"/>
      <c r="M711" s="31"/>
    </row>
    <row r="712" spans="2:13" x14ac:dyDescent="0.25">
      <c r="B712" s="30"/>
      <c r="M712" s="31"/>
    </row>
    <row r="713" spans="2:13" x14ac:dyDescent="0.25">
      <c r="B713" s="30"/>
      <c r="M713" s="31"/>
    </row>
    <row r="714" spans="2:13" x14ac:dyDescent="0.25">
      <c r="B714" s="30"/>
      <c r="M714" s="31"/>
    </row>
    <row r="715" spans="2:13" x14ac:dyDescent="0.25">
      <c r="B715" s="30"/>
      <c r="M715" s="31"/>
    </row>
    <row r="716" spans="2:13" x14ac:dyDescent="0.25">
      <c r="B716" s="30"/>
      <c r="M716" s="31"/>
    </row>
    <row r="717" spans="2:13" x14ac:dyDescent="0.25">
      <c r="B717" s="30"/>
      <c r="M717" s="31"/>
    </row>
    <row r="718" spans="2:13" x14ac:dyDescent="0.25">
      <c r="B718" s="30"/>
      <c r="M718" s="31"/>
    </row>
    <row r="719" spans="2:13" x14ac:dyDescent="0.25">
      <c r="B719" s="30"/>
      <c r="M719" s="31"/>
    </row>
    <row r="720" spans="2:13" x14ac:dyDescent="0.25">
      <c r="B720" s="30"/>
      <c r="M720" s="31"/>
    </row>
    <row r="721" spans="2:13" x14ac:dyDescent="0.25">
      <c r="B721" s="30"/>
      <c r="M721" s="31"/>
    </row>
    <row r="722" spans="2:13" x14ac:dyDescent="0.25">
      <c r="B722" s="30"/>
      <c r="M722" s="31"/>
    </row>
    <row r="723" spans="2:13" x14ac:dyDescent="0.25">
      <c r="B723" s="30"/>
      <c r="M723" s="31"/>
    </row>
    <row r="724" spans="2:13" x14ac:dyDescent="0.25">
      <c r="B724" s="30"/>
      <c r="M724" s="31"/>
    </row>
    <row r="725" spans="2:13" x14ac:dyDescent="0.25">
      <c r="B725" s="30"/>
      <c r="M725" s="31"/>
    </row>
    <row r="726" spans="2:13" x14ac:dyDescent="0.25">
      <c r="B726" s="30"/>
      <c r="M726" s="31"/>
    </row>
    <row r="727" spans="2:13" x14ac:dyDescent="0.25">
      <c r="B727" s="30"/>
      <c r="M727" s="31"/>
    </row>
    <row r="728" spans="2:13" x14ac:dyDescent="0.25">
      <c r="B728" s="30"/>
      <c r="M728" s="31"/>
    </row>
    <row r="729" spans="2:13" x14ac:dyDescent="0.25">
      <c r="B729" s="30"/>
      <c r="M729" s="31"/>
    </row>
    <row r="730" spans="2:13" x14ac:dyDescent="0.25">
      <c r="B730" s="30"/>
      <c r="M730" s="31"/>
    </row>
    <row r="731" spans="2:13" x14ac:dyDescent="0.25">
      <c r="B731" s="30"/>
      <c r="M731" s="31"/>
    </row>
    <row r="732" spans="2:13" x14ac:dyDescent="0.25">
      <c r="B732" s="30"/>
      <c r="M732" s="31"/>
    </row>
    <row r="733" spans="2:13" x14ac:dyDescent="0.25">
      <c r="B733" s="30"/>
      <c r="M733" s="31"/>
    </row>
    <row r="734" spans="2:13" x14ac:dyDescent="0.25">
      <c r="B734" s="30"/>
      <c r="M734" s="31"/>
    </row>
    <row r="735" spans="2:13" x14ac:dyDescent="0.25">
      <c r="B735" s="30"/>
      <c r="M735" s="31"/>
    </row>
    <row r="736" spans="2:13" x14ac:dyDescent="0.25">
      <c r="B736" s="30"/>
      <c r="M736" s="31"/>
    </row>
    <row r="737" spans="2:13" x14ac:dyDescent="0.25">
      <c r="B737" s="30"/>
      <c r="M737" s="31"/>
    </row>
    <row r="738" spans="2:13" x14ac:dyDescent="0.25">
      <c r="B738" s="30"/>
      <c r="M738" s="31"/>
    </row>
    <row r="739" spans="2:13" x14ac:dyDescent="0.25">
      <c r="B739" s="30"/>
      <c r="M739" s="31"/>
    </row>
    <row r="740" spans="2:13" x14ac:dyDescent="0.25">
      <c r="B740" s="30"/>
      <c r="M740" s="31"/>
    </row>
    <row r="741" spans="2:13" x14ac:dyDescent="0.25">
      <c r="B741" s="30"/>
      <c r="M741" s="31"/>
    </row>
    <row r="742" spans="2:13" x14ac:dyDescent="0.25">
      <c r="B742" s="30"/>
      <c r="M742" s="31"/>
    </row>
    <row r="743" spans="2:13" x14ac:dyDescent="0.25">
      <c r="B743" s="30"/>
      <c r="M743" s="31"/>
    </row>
    <row r="744" spans="2:13" x14ac:dyDescent="0.25">
      <c r="B744" s="30"/>
      <c r="M744" s="31"/>
    </row>
    <row r="745" spans="2:13" x14ac:dyDescent="0.25">
      <c r="B745" s="30"/>
      <c r="M745" s="31"/>
    </row>
    <row r="746" spans="2:13" x14ac:dyDescent="0.25">
      <c r="B746" s="30"/>
      <c r="M746" s="31"/>
    </row>
    <row r="747" spans="2:13" x14ac:dyDescent="0.25">
      <c r="B747" s="30"/>
      <c r="M747" s="31"/>
    </row>
    <row r="748" spans="2:13" x14ac:dyDescent="0.25">
      <c r="B748" s="30"/>
      <c r="M748" s="31"/>
    </row>
    <row r="749" spans="2:13" x14ac:dyDescent="0.25">
      <c r="B749" s="30"/>
      <c r="M749" s="31"/>
    </row>
    <row r="750" spans="2:13" x14ac:dyDescent="0.25">
      <c r="B750" s="30"/>
      <c r="M750" s="31"/>
    </row>
    <row r="751" spans="2:13" x14ac:dyDescent="0.25">
      <c r="B751" s="30"/>
      <c r="M751" s="31"/>
    </row>
    <row r="752" spans="2:13" x14ac:dyDescent="0.25">
      <c r="B752" s="30"/>
      <c r="M752" s="31"/>
    </row>
    <row r="753" spans="2:13" x14ac:dyDescent="0.25">
      <c r="B753" s="30"/>
      <c r="M753" s="31"/>
    </row>
    <row r="754" spans="2:13" x14ac:dyDescent="0.25">
      <c r="B754" s="30"/>
      <c r="M754" s="31"/>
    </row>
    <row r="755" spans="2:13" x14ac:dyDescent="0.25">
      <c r="B755" s="30"/>
      <c r="M755" s="31"/>
    </row>
    <row r="756" spans="2:13" x14ac:dyDescent="0.25">
      <c r="B756" s="30"/>
      <c r="M756" s="31"/>
    </row>
    <row r="757" spans="2:13" x14ac:dyDescent="0.25">
      <c r="B757" s="30"/>
      <c r="M757" s="31"/>
    </row>
    <row r="758" spans="2:13" x14ac:dyDescent="0.25">
      <c r="B758" s="30"/>
      <c r="M758" s="31"/>
    </row>
    <row r="759" spans="2:13" x14ac:dyDescent="0.25">
      <c r="B759" s="30"/>
      <c r="M759" s="31"/>
    </row>
    <row r="760" spans="2:13" x14ac:dyDescent="0.25">
      <c r="B760" s="30"/>
      <c r="M760" s="31"/>
    </row>
    <row r="761" spans="2:13" x14ac:dyDescent="0.25">
      <c r="B761" s="30"/>
      <c r="M761" s="31"/>
    </row>
    <row r="762" spans="2:13" x14ac:dyDescent="0.25">
      <c r="B762" s="30"/>
      <c r="M762" s="31"/>
    </row>
    <row r="763" spans="2:13" x14ac:dyDescent="0.25">
      <c r="B763" s="30"/>
      <c r="M763" s="31"/>
    </row>
    <row r="764" spans="2:13" x14ac:dyDescent="0.25">
      <c r="B764" s="30"/>
      <c r="M764" s="31"/>
    </row>
    <row r="765" spans="2:13" x14ac:dyDescent="0.25">
      <c r="B765" s="30"/>
      <c r="M765" s="31"/>
    </row>
    <row r="766" spans="2:13" x14ac:dyDescent="0.25">
      <c r="B766" s="30"/>
      <c r="M766" s="31"/>
    </row>
    <row r="767" spans="2:13" x14ac:dyDescent="0.25">
      <c r="B767" s="30"/>
      <c r="M767" s="31"/>
    </row>
    <row r="768" spans="2:13" x14ac:dyDescent="0.25">
      <c r="B768" s="30"/>
      <c r="M768" s="31"/>
    </row>
    <row r="769" spans="2:13" x14ac:dyDescent="0.25">
      <c r="B769" s="30"/>
      <c r="M769" s="31"/>
    </row>
    <row r="770" spans="2:13" x14ac:dyDescent="0.25">
      <c r="B770" s="30"/>
      <c r="M770" s="31"/>
    </row>
    <row r="771" spans="2:13" x14ac:dyDescent="0.25">
      <c r="B771" s="30"/>
      <c r="M771" s="31"/>
    </row>
    <row r="772" spans="2:13" x14ac:dyDescent="0.25">
      <c r="B772" s="30"/>
      <c r="M772" s="31"/>
    </row>
    <row r="773" spans="2:13" x14ac:dyDescent="0.25">
      <c r="B773" s="30"/>
      <c r="M773" s="31"/>
    </row>
    <row r="774" spans="2:13" x14ac:dyDescent="0.25">
      <c r="B774" s="30"/>
      <c r="M774" s="31"/>
    </row>
    <row r="775" spans="2:13" x14ac:dyDescent="0.25">
      <c r="B775" s="30"/>
      <c r="M775" s="31"/>
    </row>
    <row r="776" spans="2:13" x14ac:dyDescent="0.25">
      <c r="B776" s="30"/>
      <c r="M776" s="31"/>
    </row>
    <row r="777" spans="2:13" x14ac:dyDescent="0.25">
      <c r="B777" s="30"/>
      <c r="M777" s="31"/>
    </row>
    <row r="778" spans="2:13" x14ac:dyDescent="0.25">
      <c r="B778" s="30"/>
      <c r="M778" s="31"/>
    </row>
    <row r="779" spans="2:13" x14ac:dyDescent="0.25">
      <c r="B779" s="30"/>
      <c r="M779" s="31"/>
    </row>
    <row r="780" spans="2:13" x14ac:dyDescent="0.25">
      <c r="B780" s="30"/>
      <c r="M780" s="31"/>
    </row>
    <row r="781" spans="2:13" x14ac:dyDescent="0.25">
      <c r="B781" s="30"/>
      <c r="M781" s="31"/>
    </row>
    <row r="782" spans="2:13" x14ac:dyDescent="0.25">
      <c r="B782" s="30"/>
      <c r="M782" s="31"/>
    </row>
    <row r="783" spans="2:13" x14ac:dyDescent="0.25">
      <c r="B783" s="30"/>
      <c r="M783" s="31"/>
    </row>
    <row r="784" spans="2:13" x14ac:dyDescent="0.25">
      <c r="B784" s="30"/>
      <c r="M784" s="31"/>
    </row>
    <row r="785" spans="2:13" x14ac:dyDescent="0.25">
      <c r="B785" s="30"/>
      <c r="M785" s="31"/>
    </row>
    <row r="786" spans="2:13" x14ac:dyDescent="0.25">
      <c r="B786" s="30"/>
      <c r="M786" s="31"/>
    </row>
    <row r="787" spans="2:13" x14ac:dyDescent="0.25">
      <c r="B787" s="30"/>
      <c r="M787" s="31"/>
    </row>
    <row r="788" spans="2:13" x14ac:dyDescent="0.25">
      <c r="B788" s="30"/>
      <c r="M788" s="31"/>
    </row>
    <row r="789" spans="2:13" x14ac:dyDescent="0.25">
      <c r="B789" s="30"/>
      <c r="M789" s="31"/>
    </row>
    <row r="790" spans="2:13" x14ac:dyDescent="0.25">
      <c r="B790" s="30"/>
      <c r="M790" s="31"/>
    </row>
    <row r="791" spans="2:13" x14ac:dyDescent="0.25">
      <c r="B791" s="30"/>
      <c r="M791" s="31"/>
    </row>
    <row r="792" spans="2:13" x14ac:dyDescent="0.25">
      <c r="B792" s="30"/>
      <c r="M792" s="31"/>
    </row>
    <row r="793" spans="2:13" x14ac:dyDescent="0.25">
      <c r="B793" s="30"/>
      <c r="M793" s="31"/>
    </row>
    <row r="794" spans="2:13" x14ac:dyDescent="0.25">
      <c r="B794" s="30"/>
      <c r="M794" s="31"/>
    </row>
    <row r="795" spans="2:13" x14ac:dyDescent="0.25">
      <c r="B795" s="30"/>
      <c r="M795" s="31"/>
    </row>
    <row r="796" spans="2:13" x14ac:dyDescent="0.25">
      <c r="B796" s="30"/>
      <c r="M796" s="31"/>
    </row>
    <row r="797" spans="2:13" x14ac:dyDescent="0.25">
      <c r="B797" s="30"/>
      <c r="M797" s="31"/>
    </row>
    <row r="798" spans="2:13" x14ac:dyDescent="0.25">
      <c r="B798" s="30"/>
      <c r="M798" s="31"/>
    </row>
    <row r="799" spans="2:13" x14ac:dyDescent="0.25">
      <c r="B799" s="30"/>
      <c r="M799" s="31"/>
    </row>
    <row r="800" spans="2:13" x14ac:dyDescent="0.25">
      <c r="B800" s="30"/>
      <c r="M800" s="31"/>
    </row>
    <row r="801" spans="2:13" x14ac:dyDescent="0.25">
      <c r="B801" s="30"/>
      <c r="M801" s="31"/>
    </row>
    <row r="802" spans="2:13" x14ac:dyDescent="0.25">
      <c r="B802" s="30"/>
      <c r="M802" s="31"/>
    </row>
    <row r="803" spans="2:13" x14ac:dyDescent="0.25">
      <c r="B803" s="30"/>
      <c r="M803" s="31"/>
    </row>
    <row r="804" spans="2:13" x14ac:dyDescent="0.25">
      <c r="B804" s="30"/>
      <c r="M804" s="31"/>
    </row>
    <row r="805" spans="2:13" x14ac:dyDescent="0.25">
      <c r="B805" s="30"/>
      <c r="M805" s="31"/>
    </row>
    <row r="806" spans="2:13" x14ac:dyDescent="0.25">
      <c r="B806" s="30"/>
      <c r="M806" s="31"/>
    </row>
    <row r="807" spans="2:13" x14ac:dyDescent="0.25">
      <c r="B807" s="30"/>
      <c r="M807" s="31"/>
    </row>
    <row r="808" spans="2:13" x14ac:dyDescent="0.25">
      <c r="B808" s="30"/>
      <c r="M808" s="31"/>
    </row>
    <row r="809" spans="2:13" x14ac:dyDescent="0.25">
      <c r="B809" s="30"/>
      <c r="M809" s="31"/>
    </row>
    <row r="810" spans="2:13" x14ac:dyDescent="0.25">
      <c r="B810" s="30"/>
      <c r="M810" s="31"/>
    </row>
    <row r="811" spans="2:13" x14ac:dyDescent="0.25">
      <c r="B811" s="30"/>
      <c r="M811" s="31"/>
    </row>
    <row r="812" spans="2:13" x14ac:dyDescent="0.25">
      <c r="B812" s="30"/>
      <c r="M812" s="31"/>
    </row>
    <row r="813" spans="2:13" x14ac:dyDescent="0.25">
      <c r="B813" s="30"/>
      <c r="M813" s="31"/>
    </row>
    <row r="814" spans="2:13" x14ac:dyDescent="0.25">
      <c r="B814" s="30"/>
      <c r="M814" s="31"/>
    </row>
    <row r="815" spans="2:13" x14ac:dyDescent="0.25">
      <c r="B815" s="30"/>
      <c r="M815" s="31"/>
    </row>
    <row r="816" spans="2:13" x14ac:dyDescent="0.25">
      <c r="B816" s="30"/>
      <c r="M816" s="31"/>
    </row>
    <row r="817" spans="2:13" x14ac:dyDescent="0.25">
      <c r="B817" s="30"/>
      <c r="M817" s="31"/>
    </row>
    <row r="818" spans="2:13" x14ac:dyDescent="0.25">
      <c r="B818" s="30"/>
      <c r="M818" s="31"/>
    </row>
    <row r="819" spans="2:13" x14ac:dyDescent="0.25">
      <c r="B819" s="30"/>
      <c r="M819" s="31"/>
    </row>
    <row r="820" spans="2:13" x14ac:dyDescent="0.25">
      <c r="B820" s="30"/>
      <c r="M820" s="31"/>
    </row>
    <row r="821" spans="2:13" x14ac:dyDescent="0.25">
      <c r="B821" s="30"/>
      <c r="M821" s="31"/>
    </row>
    <row r="822" spans="2:13" x14ac:dyDescent="0.25">
      <c r="B822" s="30"/>
      <c r="M822" s="31"/>
    </row>
    <row r="823" spans="2:13" x14ac:dyDescent="0.25">
      <c r="B823" s="30"/>
      <c r="M823" s="31"/>
    </row>
    <row r="824" spans="2:13" x14ac:dyDescent="0.25">
      <c r="B824" s="30"/>
      <c r="M824" s="31"/>
    </row>
    <row r="825" spans="2:13" x14ac:dyDescent="0.25">
      <c r="B825" s="30"/>
      <c r="M825" s="31"/>
    </row>
    <row r="826" spans="2:13" x14ac:dyDescent="0.25">
      <c r="B826" s="30"/>
      <c r="M826" s="31"/>
    </row>
    <row r="827" spans="2:13" x14ac:dyDescent="0.25">
      <c r="B827" s="30"/>
      <c r="M827" s="31"/>
    </row>
    <row r="828" spans="2:13" x14ac:dyDescent="0.25">
      <c r="B828" s="30"/>
      <c r="M828" s="31"/>
    </row>
    <row r="829" spans="2:13" x14ac:dyDescent="0.25">
      <c r="B829" s="30"/>
      <c r="M829" s="31"/>
    </row>
    <row r="830" spans="2:13" x14ac:dyDescent="0.25">
      <c r="B830" s="30"/>
      <c r="M830" s="31"/>
    </row>
    <row r="831" spans="2:13" x14ac:dyDescent="0.25">
      <c r="B831" s="30"/>
      <c r="M831" s="31"/>
    </row>
    <row r="832" spans="2:13" x14ac:dyDescent="0.25">
      <c r="B832" s="30"/>
      <c r="M832" s="31"/>
    </row>
    <row r="833" spans="2:13" x14ac:dyDescent="0.25">
      <c r="B833" s="30"/>
      <c r="M833" s="31"/>
    </row>
    <row r="834" spans="2:13" x14ac:dyDescent="0.25">
      <c r="B834" s="30"/>
      <c r="M834" s="31"/>
    </row>
    <row r="835" spans="2:13" x14ac:dyDescent="0.25">
      <c r="B835" s="30"/>
      <c r="M835" s="31"/>
    </row>
    <row r="836" spans="2:13" x14ac:dyDescent="0.25">
      <c r="B836" s="30"/>
      <c r="M836" s="31"/>
    </row>
    <row r="837" spans="2:13" x14ac:dyDescent="0.25">
      <c r="B837" s="30"/>
      <c r="M837" s="31"/>
    </row>
    <row r="838" spans="2:13" x14ac:dyDescent="0.25">
      <c r="B838" s="30"/>
      <c r="M838" s="31"/>
    </row>
    <row r="839" spans="2:13" x14ac:dyDescent="0.25">
      <c r="B839" s="30"/>
      <c r="M839" s="31"/>
    </row>
    <row r="840" spans="2:13" x14ac:dyDescent="0.25">
      <c r="B840" s="30"/>
      <c r="M840" s="31"/>
    </row>
    <row r="841" spans="2:13" x14ac:dyDescent="0.25">
      <c r="B841" s="30"/>
      <c r="M841" s="31"/>
    </row>
    <row r="842" spans="2:13" x14ac:dyDescent="0.25">
      <c r="B842" s="30"/>
      <c r="M842" s="31"/>
    </row>
    <row r="843" spans="2:13" x14ac:dyDescent="0.25">
      <c r="B843" s="30"/>
      <c r="M843" s="31"/>
    </row>
    <row r="844" spans="2:13" x14ac:dyDescent="0.25">
      <c r="B844" s="30"/>
      <c r="M844" s="31"/>
    </row>
    <row r="845" spans="2:13" x14ac:dyDescent="0.25">
      <c r="B845" s="30"/>
      <c r="M845" s="31"/>
    </row>
    <row r="846" spans="2:13" x14ac:dyDescent="0.25">
      <c r="B846" s="30"/>
      <c r="M846" s="31"/>
    </row>
    <row r="847" spans="2:13" x14ac:dyDescent="0.25">
      <c r="B847" s="30"/>
      <c r="M847" s="31"/>
    </row>
    <row r="848" spans="2:13" x14ac:dyDescent="0.25">
      <c r="B848" s="30"/>
      <c r="M848" s="31"/>
    </row>
    <row r="849" spans="2:13" x14ac:dyDescent="0.25">
      <c r="B849" s="30"/>
      <c r="M849" s="31"/>
    </row>
    <row r="850" spans="2:13" x14ac:dyDescent="0.25">
      <c r="B850" s="30"/>
      <c r="M850" s="31"/>
    </row>
    <row r="851" spans="2:13" x14ac:dyDescent="0.25">
      <c r="B851" s="30"/>
      <c r="M851" s="31"/>
    </row>
    <row r="852" spans="2:13" x14ac:dyDescent="0.25">
      <c r="B852" s="30"/>
      <c r="M852" s="31"/>
    </row>
    <row r="853" spans="2:13" x14ac:dyDescent="0.25">
      <c r="B853" s="30"/>
      <c r="M853" s="31"/>
    </row>
    <row r="854" spans="2:13" x14ac:dyDescent="0.25">
      <c r="B854" s="30"/>
      <c r="M854" s="31"/>
    </row>
    <row r="855" spans="2:13" x14ac:dyDescent="0.25">
      <c r="B855" s="30"/>
      <c r="M855" s="31"/>
    </row>
    <row r="856" spans="2:13" x14ac:dyDescent="0.25">
      <c r="B856" s="30"/>
      <c r="M856" s="31"/>
    </row>
    <row r="857" spans="2:13" x14ac:dyDescent="0.25">
      <c r="B857" s="30"/>
      <c r="M857" s="31"/>
    </row>
    <row r="858" spans="2:13" x14ac:dyDescent="0.25">
      <c r="B858" s="30"/>
      <c r="M858" s="31"/>
    </row>
    <row r="859" spans="2:13" x14ac:dyDescent="0.25">
      <c r="B859" s="30"/>
      <c r="M859" s="31"/>
    </row>
    <row r="860" spans="2:13" x14ac:dyDescent="0.25">
      <c r="B860" s="30"/>
      <c r="M860" s="31"/>
    </row>
    <row r="861" spans="2:13" x14ac:dyDescent="0.25">
      <c r="B861" s="30"/>
      <c r="M861" s="31"/>
    </row>
    <row r="862" spans="2:13" x14ac:dyDescent="0.25">
      <c r="B862" s="30"/>
      <c r="M862" s="31"/>
    </row>
    <row r="863" spans="2:13" x14ac:dyDescent="0.25">
      <c r="B863" s="30"/>
      <c r="M863" s="31"/>
    </row>
    <row r="864" spans="2:13" x14ac:dyDescent="0.25">
      <c r="B864" s="30"/>
      <c r="M864" s="31"/>
    </row>
    <row r="865" spans="2:13" x14ac:dyDescent="0.25">
      <c r="B865" s="30"/>
      <c r="M865" s="31"/>
    </row>
    <row r="866" spans="2:13" x14ac:dyDescent="0.25">
      <c r="B866" s="30"/>
      <c r="M866" s="31"/>
    </row>
    <row r="867" spans="2:13" x14ac:dyDescent="0.25">
      <c r="B867" s="30"/>
      <c r="M867" s="31"/>
    </row>
    <row r="868" spans="2:13" x14ac:dyDescent="0.25">
      <c r="B868" s="30"/>
      <c r="M868" s="31"/>
    </row>
    <row r="869" spans="2:13" x14ac:dyDescent="0.25">
      <c r="B869" s="30"/>
      <c r="M869" s="31"/>
    </row>
    <row r="870" spans="2:13" x14ac:dyDescent="0.25">
      <c r="B870" s="30"/>
      <c r="M870" s="31"/>
    </row>
    <row r="871" spans="2:13" x14ac:dyDescent="0.25">
      <c r="B871" s="30"/>
      <c r="M871" s="31"/>
    </row>
    <row r="872" spans="2:13" x14ac:dyDescent="0.25">
      <c r="B872" s="30"/>
      <c r="M872" s="31"/>
    </row>
    <row r="873" spans="2:13" x14ac:dyDescent="0.25">
      <c r="B873" s="30"/>
      <c r="M873" s="31"/>
    </row>
    <row r="874" spans="2:13" x14ac:dyDescent="0.25">
      <c r="B874" s="30"/>
      <c r="M874" s="31"/>
    </row>
    <row r="875" spans="2:13" x14ac:dyDescent="0.25">
      <c r="B875" s="30"/>
      <c r="M875" s="31"/>
    </row>
    <row r="876" spans="2:13" x14ac:dyDescent="0.25">
      <c r="B876" s="30"/>
      <c r="M876" s="31"/>
    </row>
    <row r="877" spans="2:13" x14ac:dyDescent="0.25">
      <c r="B877" s="30"/>
      <c r="M877" s="31"/>
    </row>
    <row r="878" spans="2:13" x14ac:dyDescent="0.25">
      <c r="B878" s="30"/>
      <c r="M878" s="31"/>
    </row>
    <row r="879" spans="2:13" x14ac:dyDescent="0.25">
      <c r="B879" s="30"/>
      <c r="M879" s="31"/>
    </row>
    <row r="880" spans="2:13" x14ac:dyDescent="0.25">
      <c r="B880" s="30"/>
      <c r="M880" s="31"/>
    </row>
    <row r="881" spans="2:13" x14ac:dyDescent="0.25">
      <c r="B881" s="30"/>
      <c r="M881" s="31"/>
    </row>
    <row r="882" spans="2:13" x14ac:dyDescent="0.25">
      <c r="B882" s="30"/>
      <c r="M882" s="31"/>
    </row>
    <row r="883" spans="2:13" x14ac:dyDescent="0.25">
      <c r="B883" s="30"/>
      <c r="M883" s="31"/>
    </row>
    <row r="884" spans="2:13" x14ac:dyDescent="0.25">
      <c r="B884" s="30"/>
      <c r="M884" s="31"/>
    </row>
    <row r="885" spans="2:13" x14ac:dyDescent="0.25">
      <c r="B885" s="30"/>
      <c r="M885" s="31"/>
    </row>
    <row r="886" spans="2:13" x14ac:dyDescent="0.25">
      <c r="B886" s="30"/>
      <c r="M886" s="31"/>
    </row>
    <row r="887" spans="2:13" x14ac:dyDescent="0.25">
      <c r="B887" s="30"/>
      <c r="M887" s="31"/>
    </row>
    <row r="888" spans="2:13" x14ac:dyDescent="0.25">
      <c r="B888" s="30"/>
      <c r="M888" s="31"/>
    </row>
    <row r="889" spans="2:13" x14ac:dyDescent="0.25">
      <c r="B889" s="30"/>
      <c r="M889" s="31"/>
    </row>
    <row r="890" spans="2:13" x14ac:dyDescent="0.25">
      <c r="B890" s="30"/>
      <c r="M890" s="31"/>
    </row>
    <row r="891" spans="2:13" x14ac:dyDescent="0.25">
      <c r="B891" s="30"/>
      <c r="M891" s="31"/>
    </row>
    <row r="892" spans="2:13" x14ac:dyDescent="0.25">
      <c r="B892" s="30"/>
      <c r="M892" s="31"/>
    </row>
    <row r="893" spans="2:13" x14ac:dyDescent="0.25">
      <c r="B893" s="30"/>
      <c r="M893" s="31"/>
    </row>
    <row r="894" spans="2:13" x14ac:dyDescent="0.25">
      <c r="B894" s="30"/>
      <c r="M894" s="31"/>
    </row>
    <row r="895" spans="2:13" x14ac:dyDescent="0.25">
      <c r="B895" s="30"/>
      <c r="M895" s="31"/>
    </row>
    <row r="896" spans="2:13" x14ac:dyDescent="0.25">
      <c r="B896" s="30"/>
      <c r="M896" s="31"/>
    </row>
    <row r="897" spans="2:13" x14ac:dyDescent="0.25">
      <c r="B897" s="30"/>
      <c r="M897" s="31"/>
    </row>
    <row r="898" spans="2:13" x14ac:dyDescent="0.25">
      <c r="B898" s="30"/>
      <c r="M898" s="31"/>
    </row>
    <row r="899" spans="2:13" x14ac:dyDescent="0.25">
      <c r="B899" s="30"/>
      <c r="M899" s="31"/>
    </row>
    <row r="900" spans="2:13" x14ac:dyDescent="0.25">
      <c r="B900" s="30"/>
      <c r="M900" s="31"/>
    </row>
    <row r="901" spans="2:13" x14ac:dyDescent="0.25">
      <c r="B901" s="30"/>
      <c r="M901" s="31"/>
    </row>
    <row r="902" spans="2:13" x14ac:dyDescent="0.25">
      <c r="B902" s="30"/>
      <c r="M902" s="31"/>
    </row>
    <row r="903" spans="2:13" x14ac:dyDescent="0.25">
      <c r="B903" s="30"/>
      <c r="M903" s="31"/>
    </row>
    <row r="904" spans="2:13" x14ac:dyDescent="0.25">
      <c r="B904" s="30"/>
      <c r="M904" s="31"/>
    </row>
    <row r="905" spans="2:13" x14ac:dyDescent="0.25">
      <c r="B905" s="30"/>
      <c r="M905" s="31"/>
    </row>
    <row r="906" spans="2:13" x14ac:dyDescent="0.25">
      <c r="B906" s="30"/>
      <c r="M906" s="31"/>
    </row>
    <row r="907" spans="2:13" x14ac:dyDescent="0.25">
      <c r="B907" s="30"/>
      <c r="M907" s="31"/>
    </row>
    <row r="908" spans="2:13" x14ac:dyDescent="0.25">
      <c r="B908" s="30"/>
      <c r="M908" s="31"/>
    </row>
    <row r="909" spans="2:13" x14ac:dyDescent="0.25">
      <c r="B909" s="30"/>
      <c r="M909" s="31"/>
    </row>
    <row r="910" spans="2:13" x14ac:dyDescent="0.25">
      <c r="B910" s="30"/>
      <c r="M910" s="31"/>
    </row>
    <row r="911" spans="2:13" x14ac:dyDescent="0.25">
      <c r="B911" s="30"/>
      <c r="M911" s="31"/>
    </row>
    <row r="912" spans="2:13" x14ac:dyDescent="0.25">
      <c r="B912" s="30"/>
      <c r="M912" s="31"/>
    </row>
    <row r="913" spans="2:13" x14ac:dyDescent="0.25">
      <c r="B913" s="30"/>
      <c r="M913" s="31"/>
    </row>
    <row r="914" spans="2:13" x14ac:dyDescent="0.25">
      <c r="B914" s="30"/>
      <c r="M914" s="31"/>
    </row>
    <row r="915" spans="2:13" x14ac:dyDescent="0.25">
      <c r="B915" s="30"/>
      <c r="M915" s="31"/>
    </row>
    <row r="916" spans="2:13" x14ac:dyDescent="0.25">
      <c r="B916" s="30"/>
      <c r="M916" s="31"/>
    </row>
    <row r="917" spans="2:13" x14ac:dyDescent="0.25">
      <c r="B917" s="30"/>
      <c r="M917" s="31"/>
    </row>
    <row r="918" spans="2:13" x14ac:dyDescent="0.25">
      <c r="B918" s="30"/>
      <c r="M918" s="31"/>
    </row>
    <row r="919" spans="2:13" x14ac:dyDescent="0.25">
      <c r="B919" s="30"/>
      <c r="M919" s="31"/>
    </row>
    <row r="920" spans="2:13" x14ac:dyDescent="0.25">
      <c r="B920" s="30"/>
      <c r="M920" s="31"/>
    </row>
    <row r="921" spans="2:13" x14ac:dyDescent="0.25">
      <c r="B921" s="30"/>
      <c r="M921" s="31"/>
    </row>
    <row r="922" spans="2:13" x14ac:dyDescent="0.25">
      <c r="B922" s="30"/>
      <c r="M922" s="31"/>
    </row>
    <row r="923" spans="2:13" x14ac:dyDescent="0.25">
      <c r="B923" s="30"/>
      <c r="M923" s="31"/>
    </row>
    <row r="924" spans="2:13" x14ac:dyDescent="0.25">
      <c r="B924" s="30"/>
      <c r="M924" s="31"/>
    </row>
    <row r="925" spans="2:13" x14ac:dyDescent="0.25">
      <c r="B925" s="30"/>
      <c r="M925" s="31"/>
    </row>
    <row r="926" spans="2:13" x14ac:dyDescent="0.25">
      <c r="B926" s="30"/>
      <c r="M926" s="31"/>
    </row>
    <row r="927" spans="2:13" x14ac:dyDescent="0.25">
      <c r="B927" s="30"/>
      <c r="M927" s="31"/>
    </row>
    <row r="928" spans="2:13" x14ac:dyDescent="0.25">
      <c r="B928" s="30"/>
      <c r="M928" s="31"/>
    </row>
    <row r="929" spans="2:13" x14ac:dyDescent="0.25">
      <c r="B929" s="30"/>
      <c r="M929" s="31"/>
    </row>
    <row r="930" spans="2:13" x14ac:dyDescent="0.25">
      <c r="B930" s="30"/>
      <c r="M930" s="31"/>
    </row>
    <row r="931" spans="2:13" x14ac:dyDescent="0.25">
      <c r="B931" s="30"/>
      <c r="M931" s="31"/>
    </row>
    <row r="932" spans="2:13" x14ac:dyDescent="0.25">
      <c r="B932" s="30"/>
      <c r="M932" s="31"/>
    </row>
    <row r="933" spans="2:13" x14ac:dyDescent="0.25">
      <c r="B933" s="30"/>
      <c r="M933" s="31"/>
    </row>
    <row r="934" spans="2:13" x14ac:dyDescent="0.25">
      <c r="B934" s="30"/>
      <c r="M934" s="31"/>
    </row>
    <row r="935" spans="2:13" x14ac:dyDescent="0.25">
      <c r="B935" s="30"/>
      <c r="M935" s="31"/>
    </row>
    <row r="936" spans="2:13" x14ac:dyDescent="0.25">
      <c r="B936" s="30"/>
      <c r="M936" s="31"/>
    </row>
    <row r="937" spans="2:13" x14ac:dyDescent="0.25">
      <c r="B937" s="30"/>
      <c r="M937" s="31"/>
    </row>
    <row r="938" spans="2:13" x14ac:dyDescent="0.25">
      <c r="B938" s="30"/>
      <c r="M938" s="31"/>
    </row>
    <row r="939" spans="2:13" x14ac:dyDescent="0.25">
      <c r="B939" s="30"/>
      <c r="M939" s="31"/>
    </row>
    <row r="940" spans="2:13" x14ac:dyDescent="0.25">
      <c r="B940" s="30"/>
      <c r="M940" s="31"/>
    </row>
    <row r="941" spans="2:13" x14ac:dyDescent="0.25">
      <c r="B941" s="30"/>
      <c r="M941" s="31"/>
    </row>
    <row r="942" spans="2:13" x14ac:dyDescent="0.25">
      <c r="B942" s="30"/>
      <c r="M942" s="31"/>
    </row>
    <row r="943" spans="2:13" x14ac:dyDescent="0.25">
      <c r="B943" s="30"/>
      <c r="M943" s="31"/>
    </row>
    <row r="944" spans="2:13" x14ac:dyDescent="0.25">
      <c r="B944" s="30"/>
      <c r="M944" s="31"/>
    </row>
    <row r="945" spans="2:13" x14ac:dyDescent="0.25">
      <c r="B945" s="30"/>
      <c r="M945" s="31"/>
    </row>
    <row r="946" spans="2:13" x14ac:dyDescent="0.25">
      <c r="B946" s="30"/>
      <c r="M946" s="31"/>
    </row>
    <row r="947" spans="2:13" x14ac:dyDescent="0.25">
      <c r="B947" s="30"/>
      <c r="M947" s="31"/>
    </row>
    <row r="948" spans="2:13" x14ac:dyDescent="0.25">
      <c r="B948" s="30"/>
      <c r="M948" s="31"/>
    </row>
    <row r="949" spans="2:13" x14ac:dyDescent="0.25">
      <c r="B949" s="30"/>
      <c r="M949" s="31"/>
    </row>
    <row r="950" spans="2:13" x14ac:dyDescent="0.25">
      <c r="B950" s="30"/>
      <c r="M950" s="31"/>
    </row>
    <row r="951" spans="2:13" x14ac:dyDescent="0.25">
      <c r="B951" s="30"/>
      <c r="M951" s="31"/>
    </row>
    <row r="952" spans="2:13" x14ac:dyDescent="0.25">
      <c r="B952" s="30"/>
      <c r="M952" s="31"/>
    </row>
    <row r="953" spans="2:13" x14ac:dyDescent="0.25">
      <c r="B953" s="30"/>
      <c r="M953" s="31"/>
    </row>
    <row r="954" spans="2:13" x14ac:dyDescent="0.25">
      <c r="B954" s="30"/>
      <c r="M954" s="31"/>
    </row>
    <row r="955" spans="2:13" x14ac:dyDescent="0.25">
      <c r="B955" s="30"/>
      <c r="M955" s="31"/>
    </row>
    <row r="956" spans="2:13" x14ac:dyDescent="0.25">
      <c r="B956" s="30"/>
      <c r="M956" s="31"/>
    </row>
    <row r="957" spans="2:13" x14ac:dyDescent="0.25">
      <c r="B957" s="30"/>
      <c r="M957" s="31"/>
    </row>
    <row r="958" spans="2:13" x14ac:dyDescent="0.25">
      <c r="B958" s="30"/>
      <c r="M958" s="31"/>
    </row>
    <row r="959" spans="2:13" x14ac:dyDescent="0.25">
      <c r="B959" s="30"/>
      <c r="M959" s="31"/>
    </row>
    <row r="960" spans="2:13" x14ac:dyDescent="0.25">
      <c r="B960" s="30"/>
      <c r="M960" s="31"/>
    </row>
    <row r="961" spans="2:13" x14ac:dyDescent="0.25">
      <c r="B961" s="30"/>
      <c r="M961" s="31"/>
    </row>
    <row r="962" spans="2:13" x14ac:dyDescent="0.25">
      <c r="B962" s="30"/>
      <c r="M962" s="31"/>
    </row>
    <row r="963" spans="2:13" x14ac:dyDescent="0.25">
      <c r="B963" s="30"/>
      <c r="M963" s="31"/>
    </row>
    <row r="964" spans="2:13" x14ac:dyDescent="0.25">
      <c r="B964" s="30"/>
      <c r="M964" s="31"/>
    </row>
    <row r="965" spans="2:13" x14ac:dyDescent="0.25">
      <c r="B965" s="30"/>
      <c r="M965" s="31"/>
    </row>
    <row r="966" spans="2:13" x14ac:dyDescent="0.25">
      <c r="B966" s="30"/>
      <c r="M966" s="31"/>
    </row>
    <row r="967" spans="2:13" x14ac:dyDescent="0.25">
      <c r="B967" s="30"/>
      <c r="M967" s="31"/>
    </row>
    <row r="968" spans="2:13" x14ac:dyDescent="0.25">
      <c r="B968" s="30"/>
      <c r="M968" s="31"/>
    </row>
    <row r="969" spans="2:13" x14ac:dyDescent="0.25">
      <c r="B969" s="30"/>
      <c r="M969" s="31"/>
    </row>
    <row r="970" spans="2:13" x14ac:dyDescent="0.25">
      <c r="B970" s="30"/>
      <c r="M970" s="31"/>
    </row>
    <row r="971" spans="2:13" x14ac:dyDescent="0.25">
      <c r="B971" s="30"/>
      <c r="M971" s="31"/>
    </row>
    <row r="972" spans="2:13" x14ac:dyDescent="0.25">
      <c r="B972" s="30"/>
      <c r="M972" s="31"/>
    </row>
    <row r="973" spans="2:13" x14ac:dyDescent="0.25">
      <c r="B973" s="30"/>
      <c r="M973" s="31"/>
    </row>
    <row r="974" spans="2:13" x14ac:dyDescent="0.25">
      <c r="B974" s="30"/>
      <c r="M974" s="31"/>
    </row>
    <row r="975" spans="2:13" x14ac:dyDescent="0.25">
      <c r="B975" s="30"/>
      <c r="M975" s="31"/>
    </row>
    <row r="976" spans="2:13" x14ac:dyDescent="0.25">
      <c r="B976" s="30"/>
      <c r="M976" s="31"/>
    </row>
    <row r="977" spans="2:13" x14ac:dyDescent="0.25">
      <c r="B977" s="30"/>
      <c r="M977" s="31"/>
    </row>
    <row r="978" spans="2:13" x14ac:dyDescent="0.25">
      <c r="B978" s="30"/>
      <c r="M978" s="31"/>
    </row>
    <row r="979" spans="2:13" x14ac:dyDescent="0.25">
      <c r="B979" s="30"/>
      <c r="M979" s="31"/>
    </row>
    <row r="980" spans="2:13" x14ac:dyDescent="0.25">
      <c r="B980" s="30"/>
      <c r="M980" s="31"/>
    </row>
    <row r="981" spans="2:13" x14ac:dyDescent="0.25">
      <c r="B981" s="30"/>
      <c r="M981" s="31"/>
    </row>
    <row r="982" spans="2:13" x14ac:dyDescent="0.25">
      <c r="B982" s="30"/>
      <c r="M982" s="31"/>
    </row>
    <row r="983" spans="2:13" x14ac:dyDescent="0.25">
      <c r="B983" s="30"/>
      <c r="M983" s="31"/>
    </row>
    <row r="984" spans="2:13" x14ac:dyDescent="0.25">
      <c r="B984" s="30"/>
      <c r="M984" s="31"/>
    </row>
    <row r="985" spans="2:13" x14ac:dyDescent="0.25">
      <c r="B985" s="30"/>
      <c r="M985" s="31"/>
    </row>
    <row r="986" spans="2:13" x14ac:dyDescent="0.25">
      <c r="B986" s="30"/>
      <c r="M986" s="31"/>
    </row>
    <row r="987" spans="2:13" x14ac:dyDescent="0.25">
      <c r="B987" s="30"/>
      <c r="M987" s="31"/>
    </row>
    <row r="988" spans="2:13" x14ac:dyDescent="0.25">
      <c r="B988" s="30"/>
      <c r="M988" s="31"/>
    </row>
    <row r="989" spans="2:13" x14ac:dyDescent="0.25">
      <c r="B989" s="30"/>
      <c r="M989" s="31"/>
    </row>
    <row r="990" spans="2:13" x14ac:dyDescent="0.25">
      <c r="B990" s="30"/>
      <c r="M990" s="31"/>
    </row>
    <row r="991" spans="2:13" x14ac:dyDescent="0.25">
      <c r="B991" s="30"/>
      <c r="M991" s="31"/>
    </row>
    <row r="992" spans="2:13" x14ac:dyDescent="0.25">
      <c r="B992" s="30"/>
      <c r="M992" s="31"/>
    </row>
    <row r="993" spans="2:13" x14ac:dyDescent="0.25">
      <c r="B993" s="30"/>
      <c r="M993" s="31"/>
    </row>
    <row r="994" spans="2:13" x14ac:dyDescent="0.25">
      <c r="B994" s="30"/>
      <c r="M994" s="31"/>
    </row>
    <row r="995" spans="2:13" x14ac:dyDescent="0.25">
      <c r="B995" s="30"/>
      <c r="M995" s="31"/>
    </row>
    <row r="996" spans="2:13" x14ac:dyDescent="0.25">
      <c r="B996" s="30"/>
      <c r="M996" s="31"/>
    </row>
    <row r="997" spans="2:13" x14ac:dyDescent="0.25">
      <c r="B997" s="30"/>
      <c r="M997" s="31"/>
    </row>
    <row r="998" spans="2:13" x14ac:dyDescent="0.25">
      <c r="B998" s="30"/>
      <c r="M998" s="31"/>
    </row>
    <row r="999" spans="2:13" x14ac:dyDescent="0.25">
      <c r="B999" s="30"/>
      <c r="M999" s="31"/>
    </row>
    <row r="1000" spans="2:13" x14ac:dyDescent="0.25">
      <c r="B1000" s="30"/>
      <c r="M1000" s="31"/>
    </row>
    <row r="1001" spans="2:13" x14ac:dyDescent="0.25">
      <c r="B1001" s="30"/>
      <c r="M1001" s="31"/>
    </row>
    <row r="1002" spans="2:13" x14ac:dyDescent="0.25">
      <c r="B1002" s="30"/>
      <c r="M1002" s="31"/>
    </row>
    <row r="1003" spans="2:13" x14ac:dyDescent="0.25">
      <c r="B1003" s="30"/>
      <c r="M1003" s="31"/>
    </row>
    <row r="1004" spans="2:13" x14ac:dyDescent="0.25">
      <c r="B1004" s="30"/>
      <c r="M1004" s="31"/>
    </row>
    <row r="1005" spans="2:13" x14ac:dyDescent="0.25">
      <c r="B1005" s="30"/>
      <c r="M1005" s="31"/>
    </row>
    <row r="1006" spans="2:13" x14ac:dyDescent="0.25">
      <c r="B1006" s="30"/>
      <c r="M1006" s="31"/>
    </row>
    <row r="1007" spans="2:13" x14ac:dyDescent="0.25">
      <c r="B1007" s="30"/>
      <c r="M1007" s="31"/>
    </row>
    <row r="1008" spans="2:13" x14ac:dyDescent="0.25">
      <c r="B1008" s="30"/>
      <c r="M1008" s="31"/>
    </row>
    <row r="1009" spans="2:13" x14ac:dyDescent="0.25">
      <c r="B1009" s="30"/>
      <c r="M1009" s="31"/>
    </row>
    <row r="1010" spans="2:13" x14ac:dyDescent="0.25">
      <c r="B1010" s="30"/>
      <c r="M1010" s="31"/>
    </row>
    <row r="1011" spans="2:13" x14ac:dyDescent="0.25">
      <c r="B1011" s="30"/>
      <c r="M1011" s="31"/>
    </row>
    <row r="1012" spans="2:13" x14ac:dyDescent="0.25">
      <c r="B1012" s="30"/>
      <c r="M1012" s="31"/>
    </row>
    <row r="1013" spans="2:13" x14ac:dyDescent="0.25">
      <c r="B1013" s="30"/>
      <c r="M1013" s="31"/>
    </row>
    <row r="1014" spans="2:13" x14ac:dyDescent="0.25">
      <c r="B1014" s="30"/>
      <c r="M1014" s="31"/>
    </row>
    <row r="1015" spans="2:13" x14ac:dyDescent="0.25">
      <c r="B1015" s="30"/>
      <c r="M1015" s="31"/>
    </row>
    <row r="1016" spans="2:13" x14ac:dyDescent="0.25">
      <c r="B1016" s="30"/>
      <c r="M1016" s="31"/>
    </row>
    <row r="1017" spans="2:13" x14ac:dyDescent="0.25">
      <c r="B1017" s="30"/>
      <c r="M1017" s="31"/>
    </row>
    <row r="1018" spans="2:13" x14ac:dyDescent="0.25">
      <c r="B1018" s="30"/>
      <c r="M1018" s="31"/>
    </row>
    <row r="1019" spans="2:13" x14ac:dyDescent="0.25">
      <c r="B1019" s="30"/>
      <c r="M1019" s="31"/>
    </row>
    <row r="1020" spans="2:13" x14ac:dyDescent="0.25">
      <c r="B1020" s="30"/>
      <c r="M1020" s="31"/>
    </row>
    <row r="1021" spans="2:13" x14ac:dyDescent="0.25">
      <c r="B1021" s="30"/>
      <c r="M1021" s="31"/>
    </row>
    <row r="1022" spans="2:13" x14ac:dyDescent="0.25">
      <c r="B1022" s="30"/>
      <c r="M1022" s="31"/>
    </row>
    <row r="1023" spans="2:13" x14ac:dyDescent="0.25">
      <c r="B1023" s="30"/>
      <c r="M1023" s="31"/>
    </row>
    <row r="1024" spans="2:13" x14ac:dyDescent="0.25">
      <c r="B1024" s="30"/>
      <c r="M1024" s="31"/>
    </row>
    <row r="1025" spans="2:13" x14ac:dyDescent="0.25">
      <c r="B1025" s="30"/>
      <c r="M1025" s="31"/>
    </row>
    <row r="1026" spans="2:13" x14ac:dyDescent="0.25">
      <c r="B1026" s="30"/>
      <c r="M1026" s="31"/>
    </row>
    <row r="1027" spans="2:13" x14ac:dyDescent="0.25">
      <c r="B1027" s="30"/>
      <c r="M1027" s="31"/>
    </row>
    <row r="1028" spans="2:13" x14ac:dyDescent="0.25">
      <c r="B1028" s="30"/>
      <c r="M1028" s="31"/>
    </row>
    <row r="1029" spans="2:13" x14ac:dyDescent="0.25">
      <c r="B1029" s="30"/>
      <c r="M1029" s="31"/>
    </row>
    <row r="1030" spans="2:13" x14ac:dyDescent="0.25">
      <c r="B1030" s="30"/>
      <c r="M1030" s="31"/>
    </row>
    <row r="1031" spans="2:13" x14ac:dyDescent="0.25">
      <c r="B1031" s="30"/>
      <c r="M1031" s="31"/>
    </row>
    <row r="1032" spans="2:13" x14ac:dyDescent="0.25">
      <c r="B1032" s="30"/>
      <c r="M1032" s="31"/>
    </row>
    <row r="1033" spans="2:13" x14ac:dyDescent="0.25">
      <c r="B1033" s="30"/>
      <c r="M1033" s="31"/>
    </row>
    <row r="1034" spans="2:13" x14ac:dyDescent="0.25">
      <c r="B1034" s="30"/>
      <c r="M1034" s="31"/>
    </row>
    <row r="1035" spans="2:13" x14ac:dyDescent="0.25">
      <c r="B1035" s="30"/>
      <c r="M1035" s="31"/>
    </row>
    <row r="1036" spans="2:13" x14ac:dyDescent="0.25">
      <c r="B1036" s="30"/>
      <c r="M1036" s="31"/>
    </row>
    <row r="1037" spans="2:13" x14ac:dyDescent="0.25">
      <c r="B1037" s="30"/>
      <c r="M1037" s="31"/>
    </row>
    <row r="1038" spans="2:13" x14ac:dyDescent="0.25">
      <c r="B1038" s="30"/>
      <c r="M1038" s="31"/>
    </row>
    <row r="1039" spans="2:13" x14ac:dyDescent="0.25">
      <c r="B1039" s="30"/>
      <c r="M1039" s="31"/>
    </row>
    <row r="1040" spans="2:13" x14ac:dyDescent="0.25">
      <c r="B1040" s="30"/>
      <c r="M1040" s="31"/>
    </row>
    <row r="1041" spans="2:13" x14ac:dyDescent="0.25">
      <c r="B1041" s="30"/>
      <c r="M1041" s="31"/>
    </row>
    <row r="1042" spans="2:13" x14ac:dyDescent="0.25">
      <c r="B1042" s="30"/>
      <c r="M1042" s="31"/>
    </row>
    <row r="1043" spans="2:13" x14ac:dyDescent="0.25">
      <c r="B1043" s="30"/>
      <c r="M1043" s="31"/>
    </row>
    <row r="1044" spans="2:13" x14ac:dyDescent="0.25">
      <c r="B1044" s="30"/>
      <c r="M1044" s="31"/>
    </row>
    <row r="1045" spans="2:13" x14ac:dyDescent="0.25">
      <c r="B1045" s="30"/>
      <c r="M1045" s="31"/>
    </row>
    <row r="1046" spans="2:13" x14ac:dyDescent="0.25">
      <c r="B1046" s="30"/>
      <c r="M1046" s="31"/>
    </row>
    <row r="1047" spans="2:13" x14ac:dyDescent="0.25">
      <c r="B1047" s="30"/>
      <c r="M1047" s="31"/>
    </row>
    <row r="1048" spans="2:13" x14ac:dyDescent="0.25">
      <c r="B1048" s="30"/>
      <c r="M1048" s="31"/>
    </row>
    <row r="1049" spans="2:13" x14ac:dyDescent="0.25">
      <c r="B1049" s="30"/>
      <c r="M1049" s="31"/>
    </row>
    <row r="1050" spans="2:13" x14ac:dyDescent="0.25">
      <c r="B1050" s="30"/>
      <c r="M1050" s="31"/>
    </row>
    <row r="1051" spans="2:13" x14ac:dyDescent="0.25">
      <c r="B1051" s="30"/>
      <c r="M1051" s="31"/>
    </row>
    <row r="1052" spans="2:13" x14ac:dyDescent="0.25">
      <c r="B1052" s="30"/>
      <c r="M1052" s="31"/>
    </row>
    <row r="1053" spans="2:13" x14ac:dyDescent="0.25">
      <c r="B1053" s="30"/>
      <c r="M1053" s="31"/>
    </row>
    <row r="1054" spans="2:13" x14ac:dyDescent="0.25">
      <c r="B1054" s="30"/>
      <c r="M1054" s="31"/>
    </row>
    <row r="1055" spans="2:13" x14ac:dyDescent="0.25">
      <c r="B1055" s="30"/>
      <c r="M1055" s="31"/>
    </row>
    <row r="1056" spans="2:13" x14ac:dyDescent="0.25">
      <c r="B1056" s="30"/>
      <c r="M1056" s="31"/>
    </row>
    <row r="1057" spans="2:13" x14ac:dyDescent="0.25">
      <c r="B1057" s="30"/>
      <c r="M1057" s="31"/>
    </row>
    <row r="1058" spans="2:13" x14ac:dyDescent="0.25">
      <c r="B1058" s="30"/>
      <c r="M1058" s="31"/>
    </row>
    <row r="1059" spans="2:13" x14ac:dyDescent="0.25">
      <c r="B1059" s="30"/>
      <c r="M1059" s="31"/>
    </row>
    <row r="1060" spans="2:13" x14ac:dyDescent="0.25">
      <c r="B1060" s="30"/>
      <c r="M1060" s="31"/>
    </row>
    <row r="1061" spans="2:13" x14ac:dyDescent="0.25">
      <c r="B1061" s="30"/>
      <c r="M1061" s="31"/>
    </row>
    <row r="1062" spans="2:13" x14ac:dyDescent="0.25">
      <c r="B1062" s="30"/>
      <c r="M1062" s="31"/>
    </row>
    <row r="1063" spans="2:13" x14ac:dyDescent="0.25">
      <c r="B1063" s="30"/>
      <c r="M1063" s="31"/>
    </row>
    <row r="1064" spans="2:13" x14ac:dyDescent="0.25">
      <c r="B1064" s="30"/>
      <c r="M1064" s="31"/>
    </row>
    <row r="1065" spans="2:13" x14ac:dyDescent="0.25">
      <c r="B1065" s="30"/>
      <c r="M1065" s="31"/>
    </row>
    <row r="1066" spans="2:13" x14ac:dyDescent="0.25">
      <c r="B1066" s="30"/>
      <c r="M1066" s="31"/>
    </row>
    <row r="1067" spans="2:13" x14ac:dyDescent="0.25">
      <c r="B1067" s="30"/>
      <c r="M1067" s="31"/>
    </row>
    <row r="1068" spans="2:13" x14ac:dyDescent="0.25">
      <c r="B1068" s="30"/>
      <c r="M1068" s="31"/>
    </row>
    <row r="1069" spans="2:13" x14ac:dyDescent="0.25">
      <c r="B1069" s="30"/>
      <c r="M1069" s="31"/>
    </row>
    <row r="1070" spans="2:13" x14ac:dyDescent="0.25">
      <c r="B1070" s="30"/>
      <c r="M1070" s="31"/>
    </row>
    <row r="1071" spans="2:13" x14ac:dyDescent="0.25">
      <c r="B1071" s="30"/>
      <c r="M1071" s="31"/>
    </row>
    <row r="1072" spans="2:13" x14ac:dyDescent="0.25">
      <c r="B1072" s="30"/>
      <c r="M1072" s="31"/>
    </row>
    <row r="1073" spans="2:13" x14ac:dyDescent="0.25">
      <c r="B1073" s="30"/>
      <c r="M1073" s="31"/>
    </row>
    <row r="1074" spans="2:13" x14ac:dyDescent="0.25">
      <c r="B1074" s="30"/>
      <c r="M1074" s="31"/>
    </row>
    <row r="1075" spans="2:13" x14ac:dyDescent="0.25">
      <c r="B1075" s="30"/>
      <c r="M1075" s="31"/>
    </row>
    <row r="1076" spans="2:13" x14ac:dyDescent="0.25">
      <c r="B1076" s="30"/>
      <c r="M1076" s="31"/>
    </row>
    <row r="1077" spans="2:13" x14ac:dyDescent="0.25">
      <c r="B1077" s="30"/>
      <c r="M1077" s="31"/>
    </row>
    <row r="1078" spans="2:13" x14ac:dyDescent="0.25">
      <c r="B1078" s="30"/>
      <c r="M1078" s="31"/>
    </row>
    <row r="1079" spans="2:13" x14ac:dyDescent="0.25">
      <c r="B1079" s="30"/>
      <c r="M1079" s="31"/>
    </row>
    <row r="1080" spans="2:13" x14ac:dyDescent="0.25">
      <c r="B1080" s="30"/>
      <c r="M1080" s="31"/>
    </row>
    <row r="1081" spans="2:13" x14ac:dyDescent="0.25">
      <c r="B1081" s="30"/>
      <c r="M1081" s="31"/>
    </row>
    <row r="1082" spans="2:13" x14ac:dyDescent="0.25">
      <c r="B1082" s="30"/>
      <c r="M1082" s="31"/>
    </row>
    <row r="1083" spans="2:13" x14ac:dyDescent="0.25">
      <c r="B1083" s="30"/>
      <c r="M1083" s="31"/>
    </row>
    <row r="1084" spans="2:13" x14ac:dyDescent="0.25">
      <c r="B1084" s="30"/>
      <c r="M1084" s="31"/>
    </row>
    <row r="1085" spans="2:13" x14ac:dyDescent="0.25">
      <c r="B1085" s="30"/>
      <c r="M1085" s="31"/>
    </row>
    <row r="1086" spans="2:13" x14ac:dyDescent="0.25">
      <c r="B1086" s="30"/>
      <c r="M1086" s="31"/>
    </row>
    <row r="1087" spans="2:13" x14ac:dyDescent="0.25">
      <c r="B1087" s="30"/>
      <c r="M1087" s="31"/>
    </row>
    <row r="1088" spans="2:13" x14ac:dyDescent="0.25">
      <c r="B1088" s="30"/>
      <c r="M1088" s="31"/>
    </row>
    <row r="1089" spans="2:13" x14ac:dyDescent="0.25">
      <c r="B1089" s="30"/>
      <c r="M1089" s="31"/>
    </row>
    <row r="1090" spans="2:13" x14ac:dyDescent="0.25">
      <c r="B1090" s="30"/>
      <c r="M1090" s="31"/>
    </row>
    <row r="1091" spans="2:13" x14ac:dyDescent="0.25">
      <c r="B1091" s="30"/>
      <c r="M1091" s="31"/>
    </row>
    <row r="1092" spans="2:13" x14ac:dyDescent="0.25">
      <c r="B1092" s="30"/>
      <c r="M1092" s="31"/>
    </row>
    <row r="1093" spans="2:13" x14ac:dyDescent="0.25">
      <c r="B1093" s="30"/>
      <c r="M1093" s="31"/>
    </row>
    <row r="1094" spans="2:13" x14ac:dyDescent="0.25">
      <c r="B1094" s="30"/>
      <c r="M1094" s="31"/>
    </row>
    <row r="1095" spans="2:13" x14ac:dyDescent="0.25">
      <c r="B1095" s="30"/>
      <c r="M1095" s="31"/>
    </row>
    <row r="1096" spans="2:13" x14ac:dyDescent="0.25">
      <c r="B1096" s="30"/>
      <c r="M1096" s="31"/>
    </row>
    <row r="1097" spans="2:13" x14ac:dyDescent="0.25">
      <c r="B1097" s="30"/>
      <c r="M1097" s="31"/>
    </row>
    <row r="1098" spans="2:13" x14ac:dyDescent="0.25">
      <c r="B1098" s="30"/>
      <c r="M1098" s="31"/>
    </row>
    <row r="1099" spans="2:13" x14ac:dyDescent="0.25">
      <c r="B1099" s="30"/>
      <c r="M1099" s="31"/>
    </row>
    <row r="1100" spans="2:13" x14ac:dyDescent="0.25">
      <c r="B1100" s="30"/>
      <c r="M1100" s="31"/>
    </row>
    <row r="1101" spans="2:13" x14ac:dyDescent="0.25">
      <c r="B1101" s="30"/>
      <c r="M1101" s="31"/>
    </row>
    <row r="1102" spans="2:13" x14ac:dyDescent="0.25">
      <c r="B1102" s="30"/>
      <c r="M1102" s="31"/>
    </row>
    <row r="1103" spans="2:13" x14ac:dyDescent="0.25">
      <c r="B1103" s="30"/>
      <c r="M1103" s="31"/>
    </row>
    <row r="1104" spans="2:13" x14ac:dyDescent="0.25">
      <c r="B1104" s="30"/>
      <c r="M1104" s="31"/>
    </row>
    <row r="1105" spans="2:13" x14ac:dyDescent="0.25">
      <c r="B1105" s="30"/>
      <c r="M1105" s="31"/>
    </row>
    <row r="1106" spans="2:13" x14ac:dyDescent="0.25">
      <c r="B1106" s="30"/>
      <c r="M1106" s="31"/>
    </row>
    <row r="1107" spans="2:13" x14ac:dyDescent="0.25">
      <c r="B1107" s="30"/>
      <c r="M1107" s="31"/>
    </row>
    <row r="1108" spans="2:13" x14ac:dyDescent="0.25">
      <c r="B1108" s="30"/>
      <c r="M1108" s="31"/>
    </row>
    <row r="1109" spans="2:13" x14ac:dyDescent="0.25">
      <c r="B1109" s="30"/>
      <c r="M1109" s="31"/>
    </row>
    <row r="1110" spans="2:13" x14ac:dyDescent="0.25">
      <c r="B1110" s="30"/>
      <c r="M1110" s="31"/>
    </row>
    <row r="1111" spans="2:13" x14ac:dyDescent="0.25">
      <c r="B1111" s="30"/>
      <c r="M1111" s="31"/>
    </row>
    <row r="1112" spans="2:13" x14ac:dyDescent="0.25">
      <c r="B1112" s="30"/>
      <c r="M1112" s="31"/>
    </row>
    <row r="1113" spans="2:13" x14ac:dyDescent="0.25">
      <c r="B1113" s="30"/>
      <c r="M1113" s="31"/>
    </row>
    <row r="1114" spans="2:13" x14ac:dyDescent="0.25">
      <c r="B1114" s="30"/>
      <c r="M1114" s="31"/>
    </row>
    <row r="1115" spans="2:13" x14ac:dyDescent="0.25">
      <c r="B1115" s="30"/>
      <c r="M1115" s="31"/>
    </row>
    <row r="1116" spans="2:13" x14ac:dyDescent="0.25">
      <c r="B1116" s="30"/>
      <c r="M1116" s="31"/>
    </row>
    <row r="1117" spans="2:13" x14ac:dyDescent="0.25">
      <c r="B1117" s="30"/>
      <c r="M1117" s="31"/>
    </row>
    <row r="1118" spans="2:13" x14ac:dyDescent="0.25">
      <c r="B1118" s="30"/>
      <c r="M1118" s="31"/>
    </row>
    <row r="1119" spans="2:13" x14ac:dyDescent="0.25">
      <c r="B1119" s="30"/>
      <c r="M1119" s="31"/>
    </row>
    <row r="1120" spans="2:13" x14ac:dyDescent="0.25">
      <c r="B1120" s="30"/>
      <c r="M1120" s="31"/>
    </row>
    <row r="1121" spans="2:13" x14ac:dyDescent="0.25">
      <c r="B1121" s="30"/>
      <c r="M1121" s="31"/>
    </row>
    <row r="1122" spans="2:13" x14ac:dyDescent="0.25">
      <c r="B1122" s="30"/>
      <c r="M1122" s="31"/>
    </row>
    <row r="1123" spans="2:13" x14ac:dyDescent="0.25">
      <c r="B1123" s="30"/>
      <c r="M1123" s="31"/>
    </row>
    <row r="1124" spans="2:13" x14ac:dyDescent="0.25">
      <c r="B1124" s="30"/>
      <c r="M1124" s="31"/>
    </row>
    <row r="1125" spans="2:13" x14ac:dyDescent="0.25">
      <c r="B1125" s="30"/>
      <c r="M1125" s="31"/>
    </row>
    <row r="1126" spans="2:13" x14ac:dyDescent="0.25">
      <c r="B1126" s="30"/>
      <c r="M1126" s="31"/>
    </row>
    <row r="1127" spans="2:13" x14ac:dyDescent="0.25">
      <c r="B1127" s="30"/>
      <c r="M1127" s="31"/>
    </row>
    <row r="1128" spans="2:13" x14ac:dyDescent="0.25">
      <c r="B1128" s="30"/>
      <c r="M1128" s="31"/>
    </row>
    <row r="1129" spans="2:13" x14ac:dyDescent="0.25">
      <c r="B1129" s="30"/>
      <c r="M1129" s="31"/>
    </row>
    <row r="1130" spans="2:13" x14ac:dyDescent="0.25">
      <c r="B1130" s="30"/>
      <c r="M1130" s="31"/>
    </row>
    <row r="1131" spans="2:13" x14ac:dyDescent="0.25">
      <c r="B1131" s="30"/>
      <c r="M1131" s="31"/>
    </row>
    <row r="1132" spans="2:13" x14ac:dyDescent="0.25">
      <c r="B1132" s="30"/>
      <c r="M1132" s="31"/>
    </row>
    <row r="1133" spans="2:13" x14ac:dyDescent="0.25">
      <c r="B1133" s="30"/>
      <c r="M1133" s="31"/>
    </row>
    <row r="1134" spans="2:13" x14ac:dyDescent="0.25">
      <c r="B1134" s="30"/>
      <c r="M1134" s="31"/>
    </row>
    <row r="1135" spans="2:13" x14ac:dyDescent="0.25">
      <c r="B1135" s="30"/>
      <c r="M1135" s="31"/>
    </row>
    <row r="1136" spans="2:13" x14ac:dyDescent="0.25">
      <c r="B1136" s="30"/>
      <c r="M1136" s="31"/>
    </row>
    <row r="1137" spans="2:13" x14ac:dyDescent="0.25">
      <c r="B1137" s="30"/>
      <c r="M1137" s="31"/>
    </row>
    <row r="1138" spans="2:13" x14ac:dyDescent="0.25">
      <c r="B1138" s="30"/>
      <c r="M1138" s="31"/>
    </row>
    <row r="1139" spans="2:13" x14ac:dyDescent="0.25">
      <c r="B1139" s="30"/>
      <c r="M1139" s="31"/>
    </row>
    <row r="1140" spans="2:13" x14ac:dyDescent="0.25">
      <c r="B1140" s="30"/>
      <c r="M1140" s="31"/>
    </row>
    <row r="1141" spans="2:13" x14ac:dyDescent="0.25">
      <c r="B1141" s="30"/>
      <c r="M1141" s="31"/>
    </row>
    <row r="1142" spans="2:13" x14ac:dyDescent="0.25">
      <c r="B1142" s="30"/>
      <c r="M1142" s="31"/>
    </row>
    <row r="1143" spans="2:13" x14ac:dyDescent="0.25">
      <c r="B1143" s="30"/>
      <c r="M1143" s="31"/>
    </row>
    <row r="1144" spans="2:13" x14ac:dyDescent="0.25">
      <c r="B1144" s="30"/>
      <c r="M1144" s="31"/>
    </row>
    <row r="1145" spans="2:13" x14ac:dyDescent="0.25">
      <c r="B1145" s="30"/>
      <c r="M1145" s="31"/>
    </row>
    <row r="1146" spans="2:13" x14ac:dyDescent="0.25">
      <c r="B1146" s="30"/>
      <c r="M1146" s="31"/>
    </row>
    <row r="1147" spans="2:13" x14ac:dyDescent="0.25">
      <c r="B1147" s="30"/>
      <c r="M1147" s="31"/>
    </row>
    <row r="1148" spans="2:13" x14ac:dyDescent="0.25">
      <c r="B1148" s="30"/>
      <c r="M1148" s="31"/>
    </row>
    <row r="1149" spans="2:13" x14ac:dyDescent="0.25">
      <c r="B1149" s="30"/>
      <c r="M1149" s="31"/>
    </row>
    <row r="1150" spans="2:13" x14ac:dyDescent="0.25">
      <c r="B1150" s="30"/>
      <c r="M1150" s="31"/>
    </row>
    <row r="1151" spans="2:13" x14ac:dyDescent="0.25">
      <c r="B1151" s="30"/>
      <c r="M1151" s="31"/>
    </row>
    <row r="1152" spans="2:13" x14ac:dyDescent="0.25">
      <c r="B1152" s="30"/>
      <c r="M1152" s="31"/>
    </row>
    <row r="1153" spans="2:13" x14ac:dyDescent="0.25">
      <c r="B1153" s="30"/>
      <c r="M1153" s="31"/>
    </row>
    <row r="1154" spans="2:13" x14ac:dyDescent="0.25">
      <c r="B1154" s="30"/>
      <c r="M1154" s="31"/>
    </row>
    <row r="1155" spans="2:13" x14ac:dyDescent="0.25">
      <c r="B1155" s="30"/>
      <c r="M1155" s="31"/>
    </row>
    <row r="1156" spans="2:13" x14ac:dyDescent="0.25">
      <c r="B1156" s="30"/>
      <c r="M1156" s="31"/>
    </row>
    <row r="1157" spans="2:13" x14ac:dyDescent="0.25">
      <c r="B1157" s="30"/>
      <c r="M1157" s="31"/>
    </row>
    <row r="1158" spans="2:13" x14ac:dyDescent="0.25">
      <c r="B1158" s="30"/>
      <c r="M1158" s="31"/>
    </row>
    <row r="1159" spans="2:13" x14ac:dyDescent="0.25">
      <c r="B1159" s="30"/>
      <c r="M1159" s="31"/>
    </row>
    <row r="1160" spans="2:13" x14ac:dyDescent="0.25">
      <c r="B1160" s="30"/>
      <c r="M1160" s="31"/>
    </row>
    <row r="1161" spans="2:13" x14ac:dyDescent="0.25">
      <c r="B1161" s="30"/>
      <c r="M1161" s="31"/>
    </row>
    <row r="1162" spans="2:13" x14ac:dyDescent="0.25">
      <c r="B1162" s="30"/>
      <c r="M1162" s="31"/>
    </row>
    <row r="1163" spans="2:13" x14ac:dyDescent="0.25">
      <c r="B1163" s="30"/>
      <c r="M1163" s="31"/>
    </row>
    <row r="1164" spans="2:13" x14ac:dyDescent="0.25">
      <c r="B1164" s="30"/>
      <c r="M1164" s="31"/>
    </row>
    <row r="1165" spans="2:13" x14ac:dyDescent="0.25">
      <c r="B1165" s="30"/>
      <c r="M1165" s="31"/>
    </row>
    <row r="1166" spans="2:13" x14ac:dyDescent="0.25">
      <c r="B1166" s="30"/>
      <c r="M1166" s="31"/>
    </row>
    <row r="1167" spans="2:13" x14ac:dyDescent="0.25">
      <c r="B1167" s="30"/>
      <c r="M1167" s="31"/>
    </row>
    <row r="1168" spans="2:13" x14ac:dyDescent="0.25">
      <c r="B1168" s="30"/>
      <c r="M1168" s="31"/>
    </row>
    <row r="1169" spans="2:13" x14ac:dyDescent="0.25">
      <c r="B1169" s="30"/>
      <c r="M1169" s="31"/>
    </row>
    <row r="1170" spans="2:13" x14ac:dyDescent="0.25">
      <c r="B1170" s="30"/>
      <c r="M1170" s="31"/>
    </row>
    <row r="1171" spans="2:13" x14ac:dyDescent="0.25">
      <c r="B1171" s="30"/>
      <c r="M1171" s="31"/>
    </row>
    <row r="1172" spans="2:13" x14ac:dyDescent="0.25">
      <c r="B1172" s="30"/>
      <c r="M1172" s="31"/>
    </row>
    <row r="1173" spans="2:13" x14ac:dyDescent="0.25">
      <c r="B1173" s="30"/>
      <c r="M1173" s="31"/>
    </row>
    <row r="1174" spans="2:13" x14ac:dyDescent="0.25">
      <c r="B1174" s="30"/>
      <c r="M1174" s="31"/>
    </row>
    <row r="1175" spans="2:13" x14ac:dyDescent="0.25">
      <c r="B1175" s="30"/>
      <c r="M1175" s="31"/>
    </row>
    <row r="1176" spans="2:13" x14ac:dyDescent="0.25">
      <c r="B1176" s="30"/>
      <c r="M1176" s="31"/>
    </row>
    <row r="1177" spans="2:13" x14ac:dyDescent="0.25">
      <c r="B1177" s="30"/>
      <c r="M1177" s="31"/>
    </row>
    <row r="1178" spans="2:13" x14ac:dyDescent="0.25">
      <c r="B1178" s="30"/>
      <c r="M1178" s="31"/>
    </row>
    <row r="1179" spans="2:13" x14ac:dyDescent="0.25">
      <c r="B1179" s="30"/>
      <c r="M1179" s="31"/>
    </row>
    <row r="1180" spans="2:13" x14ac:dyDescent="0.25">
      <c r="B1180" s="30"/>
      <c r="M1180" s="31"/>
    </row>
    <row r="1181" spans="2:13" x14ac:dyDescent="0.25">
      <c r="B1181" s="30"/>
      <c r="M1181" s="31"/>
    </row>
    <row r="1182" spans="2:13" x14ac:dyDescent="0.25">
      <c r="B1182" s="30"/>
      <c r="M1182" s="31"/>
    </row>
    <row r="1183" spans="2:13" x14ac:dyDescent="0.25">
      <c r="B1183" s="30"/>
      <c r="M1183" s="31"/>
    </row>
    <row r="1184" spans="2:13" x14ac:dyDescent="0.25">
      <c r="B1184" s="30"/>
      <c r="M1184" s="31"/>
    </row>
    <row r="1185" spans="2:13" x14ac:dyDescent="0.25">
      <c r="B1185" s="30"/>
      <c r="M1185" s="31"/>
    </row>
    <row r="1186" spans="2:13" x14ac:dyDescent="0.25">
      <c r="B1186" s="30"/>
      <c r="M1186" s="31"/>
    </row>
    <row r="1187" spans="2:13" x14ac:dyDescent="0.25">
      <c r="B1187" s="30"/>
      <c r="M1187" s="31"/>
    </row>
    <row r="1188" spans="2:13" x14ac:dyDescent="0.25">
      <c r="B1188" s="30"/>
      <c r="M1188" s="31"/>
    </row>
    <row r="1189" spans="2:13" x14ac:dyDescent="0.25">
      <c r="B1189" s="30"/>
      <c r="M1189" s="31"/>
    </row>
    <row r="1190" spans="2:13" x14ac:dyDescent="0.25">
      <c r="B1190" s="30"/>
      <c r="M1190" s="31"/>
    </row>
    <row r="1191" spans="2:13" x14ac:dyDescent="0.25">
      <c r="B1191" s="30"/>
      <c r="M1191" s="31"/>
    </row>
    <row r="1192" spans="2:13" x14ac:dyDescent="0.25">
      <c r="B1192" s="30"/>
      <c r="M1192" s="31"/>
    </row>
    <row r="1193" spans="2:13" x14ac:dyDescent="0.25">
      <c r="B1193" s="30"/>
      <c r="M1193" s="31"/>
    </row>
    <row r="1194" spans="2:13" x14ac:dyDescent="0.25">
      <c r="B1194" s="30"/>
      <c r="M1194" s="31"/>
    </row>
    <row r="1195" spans="2:13" x14ac:dyDescent="0.25">
      <c r="B1195" s="30"/>
      <c r="M1195" s="31"/>
    </row>
    <row r="1196" spans="2:13" x14ac:dyDescent="0.25">
      <c r="B1196" s="30"/>
      <c r="M1196" s="31"/>
    </row>
    <row r="1197" spans="2:13" x14ac:dyDescent="0.25">
      <c r="B1197" s="30"/>
      <c r="M1197" s="31"/>
    </row>
    <row r="1198" spans="2:13" x14ac:dyDescent="0.25">
      <c r="B1198" s="30"/>
      <c r="M1198" s="31"/>
    </row>
    <row r="1199" spans="2:13" x14ac:dyDescent="0.25">
      <c r="B1199" s="30"/>
      <c r="M1199" s="31"/>
    </row>
    <row r="1200" spans="2:13" x14ac:dyDescent="0.25">
      <c r="B1200" s="30"/>
      <c r="M1200" s="31"/>
    </row>
    <row r="1201" spans="2:13" x14ac:dyDescent="0.25">
      <c r="B1201" s="30"/>
      <c r="M1201" s="31"/>
    </row>
    <row r="1202" spans="2:13" x14ac:dyDescent="0.25">
      <c r="B1202" s="30"/>
      <c r="M1202" s="31"/>
    </row>
    <row r="1203" spans="2:13" x14ac:dyDescent="0.25">
      <c r="B1203" s="30"/>
      <c r="M1203" s="31"/>
    </row>
    <row r="1204" spans="2:13" x14ac:dyDescent="0.25">
      <c r="B1204" s="30"/>
      <c r="M1204" s="31"/>
    </row>
    <row r="1205" spans="2:13" x14ac:dyDescent="0.25">
      <c r="B1205" s="30"/>
      <c r="M1205" s="31"/>
    </row>
    <row r="1206" spans="2:13" x14ac:dyDescent="0.25">
      <c r="B1206" s="30"/>
      <c r="M1206" s="31"/>
    </row>
    <row r="1207" spans="2:13" x14ac:dyDescent="0.25">
      <c r="B1207" s="30"/>
      <c r="M1207" s="31"/>
    </row>
    <row r="1208" spans="2:13" x14ac:dyDescent="0.25">
      <c r="B1208" s="30"/>
      <c r="M1208" s="31"/>
    </row>
    <row r="1209" spans="2:13" x14ac:dyDescent="0.25">
      <c r="B1209" s="30"/>
      <c r="M1209" s="31"/>
    </row>
    <row r="1210" spans="2:13" x14ac:dyDescent="0.25">
      <c r="B1210" s="30"/>
      <c r="M1210" s="31"/>
    </row>
    <row r="1211" spans="2:13" x14ac:dyDescent="0.25">
      <c r="B1211" s="30"/>
      <c r="M1211" s="31"/>
    </row>
    <row r="1212" spans="2:13" x14ac:dyDescent="0.25">
      <c r="B1212" s="30"/>
      <c r="M1212" s="31"/>
    </row>
    <row r="1213" spans="2:13" x14ac:dyDescent="0.25">
      <c r="B1213" s="30"/>
      <c r="M1213" s="31"/>
    </row>
    <row r="1214" spans="2:13" x14ac:dyDescent="0.25">
      <c r="B1214" s="30"/>
      <c r="M1214" s="31"/>
    </row>
    <row r="1215" spans="2:13" x14ac:dyDescent="0.25">
      <c r="B1215" s="30"/>
      <c r="M1215" s="31"/>
    </row>
    <row r="1216" spans="2:13" x14ac:dyDescent="0.25">
      <c r="B1216" s="30"/>
      <c r="M1216" s="31"/>
    </row>
    <row r="1217" spans="2:13" x14ac:dyDescent="0.25">
      <c r="B1217" s="30"/>
      <c r="M1217" s="31"/>
    </row>
    <row r="1218" spans="2:13" x14ac:dyDescent="0.25">
      <c r="B1218" s="30"/>
      <c r="M1218" s="31"/>
    </row>
    <row r="1219" spans="2:13" x14ac:dyDescent="0.25">
      <c r="B1219" s="30"/>
      <c r="M1219" s="31"/>
    </row>
    <row r="1220" spans="2:13" x14ac:dyDescent="0.25">
      <c r="B1220" s="30"/>
      <c r="M1220" s="31"/>
    </row>
    <row r="1221" spans="2:13" x14ac:dyDescent="0.25">
      <c r="B1221" s="30"/>
      <c r="M1221" s="31"/>
    </row>
    <row r="1222" spans="2:13" x14ac:dyDescent="0.25">
      <c r="B1222" s="30"/>
      <c r="M1222" s="31"/>
    </row>
    <row r="1223" spans="2:13" x14ac:dyDescent="0.25">
      <c r="B1223" s="30"/>
      <c r="M1223" s="31"/>
    </row>
    <row r="1224" spans="2:13" x14ac:dyDescent="0.25">
      <c r="B1224" s="30"/>
      <c r="M1224" s="31"/>
    </row>
    <row r="1225" spans="2:13" x14ac:dyDescent="0.25">
      <c r="B1225" s="30"/>
      <c r="M1225" s="31"/>
    </row>
    <row r="1226" spans="2:13" x14ac:dyDescent="0.25">
      <c r="B1226" s="30"/>
      <c r="M1226" s="31"/>
    </row>
    <row r="1227" spans="2:13" x14ac:dyDescent="0.25">
      <c r="B1227" s="30"/>
      <c r="M1227" s="31"/>
    </row>
    <row r="1228" spans="2:13" x14ac:dyDescent="0.25">
      <c r="B1228" s="30"/>
      <c r="M1228" s="31"/>
    </row>
    <row r="1229" spans="2:13" x14ac:dyDescent="0.25">
      <c r="B1229" s="30"/>
      <c r="M1229" s="31"/>
    </row>
    <row r="1230" spans="2:13" x14ac:dyDescent="0.25">
      <c r="B1230" s="30"/>
      <c r="M1230" s="31"/>
    </row>
    <row r="1231" spans="2:13" x14ac:dyDescent="0.25">
      <c r="B1231" s="30"/>
      <c r="M1231" s="31"/>
    </row>
    <row r="1232" spans="2:13" x14ac:dyDescent="0.25">
      <c r="B1232" s="30"/>
      <c r="M1232" s="31"/>
    </row>
    <row r="1233" spans="2:13" x14ac:dyDescent="0.25">
      <c r="B1233" s="30"/>
      <c r="M1233" s="31"/>
    </row>
    <row r="1234" spans="2:13" x14ac:dyDescent="0.25">
      <c r="B1234" s="30"/>
      <c r="M1234" s="31"/>
    </row>
    <row r="1235" spans="2:13" x14ac:dyDescent="0.25">
      <c r="B1235" s="30"/>
      <c r="M1235" s="31"/>
    </row>
    <row r="1236" spans="2:13" x14ac:dyDescent="0.25">
      <c r="B1236" s="30"/>
      <c r="M1236" s="31"/>
    </row>
    <row r="1237" spans="2:13" x14ac:dyDescent="0.25">
      <c r="B1237" s="30"/>
      <c r="M1237" s="31"/>
    </row>
    <row r="1238" spans="2:13" x14ac:dyDescent="0.25">
      <c r="B1238" s="30"/>
      <c r="M1238" s="31"/>
    </row>
    <row r="1239" spans="2:13" x14ac:dyDescent="0.25">
      <c r="B1239" s="30"/>
      <c r="M1239" s="31"/>
    </row>
    <row r="1240" spans="2:13" x14ac:dyDescent="0.25">
      <c r="B1240" s="30"/>
      <c r="M1240" s="31"/>
    </row>
    <row r="1241" spans="2:13" x14ac:dyDescent="0.25">
      <c r="B1241" s="30"/>
      <c r="M1241" s="31"/>
    </row>
    <row r="1242" spans="2:13" x14ac:dyDescent="0.25">
      <c r="B1242" s="30"/>
      <c r="M1242" s="31"/>
    </row>
    <row r="1243" spans="2:13" x14ac:dyDescent="0.25">
      <c r="B1243" s="30"/>
      <c r="M1243" s="31"/>
    </row>
    <row r="1244" spans="2:13" x14ac:dyDescent="0.25">
      <c r="B1244" s="30"/>
      <c r="M1244" s="31"/>
    </row>
    <row r="1245" spans="2:13" x14ac:dyDescent="0.25">
      <c r="B1245" s="30"/>
      <c r="M1245" s="31"/>
    </row>
    <row r="1246" spans="2:13" x14ac:dyDescent="0.25">
      <c r="B1246" s="30"/>
      <c r="M1246" s="31"/>
    </row>
    <row r="1247" spans="2:13" x14ac:dyDescent="0.25">
      <c r="B1247" s="30"/>
      <c r="M1247" s="31"/>
    </row>
    <row r="1248" spans="2:13" x14ac:dyDescent="0.25">
      <c r="B1248" s="30"/>
      <c r="M1248" s="31"/>
    </row>
    <row r="1249" spans="2:13" x14ac:dyDescent="0.25">
      <c r="B1249" s="30"/>
      <c r="M1249" s="31"/>
    </row>
    <row r="1250" spans="2:13" x14ac:dyDescent="0.25">
      <c r="B1250" s="30"/>
      <c r="M1250" s="31"/>
    </row>
    <row r="1251" spans="2:13" x14ac:dyDescent="0.25">
      <c r="B1251" s="30"/>
      <c r="M1251" s="31"/>
    </row>
    <row r="1252" spans="2:13" x14ac:dyDescent="0.25">
      <c r="B1252" s="30"/>
      <c r="M1252" s="31"/>
    </row>
    <row r="1253" spans="2:13" x14ac:dyDescent="0.25">
      <c r="B1253" s="30"/>
      <c r="M1253" s="31"/>
    </row>
    <row r="1254" spans="2:13" x14ac:dyDescent="0.25">
      <c r="B1254" s="30"/>
      <c r="M1254" s="31"/>
    </row>
    <row r="1255" spans="2:13" x14ac:dyDescent="0.25">
      <c r="B1255" s="30"/>
      <c r="M1255" s="31"/>
    </row>
    <row r="1256" spans="2:13" x14ac:dyDescent="0.25">
      <c r="B1256" s="30"/>
      <c r="M1256" s="31"/>
    </row>
    <row r="1257" spans="2:13" x14ac:dyDescent="0.25">
      <c r="B1257" s="30"/>
      <c r="M1257" s="31"/>
    </row>
    <row r="1258" spans="2:13" x14ac:dyDescent="0.25">
      <c r="B1258" s="30"/>
      <c r="M1258" s="31"/>
    </row>
    <row r="1259" spans="2:13" x14ac:dyDescent="0.25">
      <c r="B1259" s="30"/>
      <c r="M1259" s="31"/>
    </row>
    <row r="1260" spans="2:13" x14ac:dyDescent="0.25">
      <c r="B1260" s="30"/>
      <c r="M1260" s="31"/>
    </row>
    <row r="1261" spans="2:13" x14ac:dyDescent="0.25">
      <c r="B1261" s="30"/>
      <c r="M1261" s="31"/>
    </row>
    <row r="1262" spans="2:13" x14ac:dyDescent="0.25">
      <c r="B1262" s="30"/>
      <c r="M1262" s="31"/>
    </row>
    <row r="1263" spans="2:13" x14ac:dyDescent="0.25">
      <c r="B1263" s="30"/>
      <c r="M1263" s="31"/>
    </row>
    <row r="1264" spans="2:13" x14ac:dyDescent="0.25">
      <c r="B1264" s="30"/>
      <c r="M1264" s="31"/>
    </row>
    <row r="1265" spans="2:13" x14ac:dyDescent="0.25">
      <c r="B1265" s="30"/>
      <c r="M1265" s="31"/>
    </row>
    <row r="1266" spans="2:13" x14ac:dyDescent="0.25">
      <c r="B1266" s="30"/>
      <c r="M1266" s="31"/>
    </row>
    <row r="1267" spans="2:13" x14ac:dyDescent="0.25">
      <c r="B1267" s="30"/>
      <c r="M1267" s="31"/>
    </row>
    <row r="1268" spans="2:13" x14ac:dyDescent="0.25">
      <c r="B1268" s="30"/>
      <c r="M1268" s="31"/>
    </row>
    <row r="1269" spans="2:13" x14ac:dyDescent="0.25">
      <c r="B1269" s="30"/>
      <c r="M1269" s="31"/>
    </row>
    <row r="1270" spans="2:13" x14ac:dyDescent="0.25">
      <c r="B1270" s="30"/>
      <c r="M1270" s="31"/>
    </row>
    <row r="1271" spans="2:13" x14ac:dyDescent="0.25">
      <c r="B1271" s="30"/>
      <c r="M1271" s="31"/>
    </row>
    <row r="1272" spans="2:13" x14ac:dyDescent="0.25">
      <c r="B1272" s="30"/>
      <c r="M1272" s="31"/>
    </row>
    <row r="1273" spans="2:13" x14ac:dyDescent="0.25">
      <c r="B1273" s="30"/>
      <c r="M1273" s="31"/>
    </row>
    <row r="1274" spans="2:13" x14ac:dyDescent="0.25">
      <c r="B1274" s="30"/>
      <c r="M1274" s="31"/>
    </row>
    <row r="1275" spans="2:13" x14ac:dyDescent="0.25">
      <c r="B1275" s="30"/>
      <c r="M1275" s="31"/>
    </row>
    <row r="1276" spans="2:13" x14ac:dyDescent="0.25">
      <c r="B1276" s="30"/>
      <c r="M1276" s="31"/>
    </row>
    <row r="1277" spans="2:13" x14ac:dyDescent="0.25">
      <c r="B1277" s="30"/>
      <c r="M1277" s="31"/>
    </row>
    <row r="1278" spans="2:13" x14ac:dyDescent="0.25">
      <c r="B1278" s="30"/>
      <c r="M1278" s="31"/>
    </row>
    <row r="1279" spans="2:13" x14ac:dyDescent="0.25">
      <c r="B1279" s="30"/>
      <c r="M1279" s="31"/>
    </row>
    <row r="1280" spans="2:13" x14ac:dyDescent="0.25">
      <c r="B1280" s="30"/>
      <c r="M1280" s="31"/>
    </row>
    <row r="1281" spans="2:13" x14ac:dyDescent="0.25">
      <c r="B1281" s="30"/>
      <c r="M1281" s="31"/>
    </row>
    <row r="1282" spans="2:13" x14ac:dyDescent="0.25">
      <c r="B1282" s="30"/>
      <c r="M1282" s="31"/>
    </row>
    <row r="1283" spans="2:13" x14ac:dyDescent="0.25">
      <c r="B1283" s="30"/>
      <c r="M1283" s="31"/>
    </row>
    <row r="1284" spans="2:13" x14ac:dyDescent="0.25">
      <c r="B1284" s="30"/>
      <c r="M1284" s="31"/>
    </row>
    <row r="1285" spans="2:13" x14ac:dyDescent="0.25">
      <c r="B1285" s="30"/>
      <c r="M1285" s="31"/>
    </row>
    <row r="1286" spans="2:13" x14ac:dyDescent="0.25">
      <c r="B1286" s="30"/>
      <c r="M1286" s="31"/>
    </row>
    <row r="1287" spans="2:13" x14ac:dyDescent="0.25">
      <c r="B1287" s="30"/>
      <c r="M1287" s="31"/>
    </row>
    <row r="1288" spans="2:13" x14ac:dyDescent="0.25">
      <c r="B1288" s="30"/>
      <c r="M1288" s="31"/>
    </row>
    <row r="1289" spans="2:13" x14ac:dyDescent="0.25">
      <c r="B1289" s="30"/>
      <c r="M1289" s="31"/>
    </row>
    <row r="1290" spans="2:13" x14ac:dyDescent="0.25">
      <c r="B1290" s="30"/>
      <c r="M1290" s="31"/>
    </row>
    <row r="1291" spans="2:13" x14ac:dyDescent="0.25">
      <c r="B1291" s="30"/>
      <c r="M1291" s="31"/>
    </row>
    <row r="1292" spans="2:13" x14ac:dyDescent="0.25">
      <c r="B1292" s="30"/>
      <c r="M1292" s="31"/>
    </row>
    <row r="1293" spans="2:13" x14ac:dyDescent="0.25">
      <c r="B1293" s="30"/>
      <c r="M1293" s="31"/>
    </row>
    <row r="1294" spans="2:13" x14ac:dyDescent="0.25">
      <c r="B1294" s="30"/>
      <c r="M1294" s="31"/>
    </row>
    <row r="1295" spans="2:13" x14ac:dyDescent="0.25">
      <c r="B1295" s="30"/>
      <c r="M1295" s="31"/>
    </row>
    <row r="1296" spans="2:13" x14ac:dyDescent="0.25">
      <c r="B1296" s="30"/>
      <c r="M1296" s="31"/>
    </row>
    <row r="1297" spans="2:13" x14ac:dyDescent="0.25">
      <c r="B1297" s="30"/>
      <c r="M1297" s="31"/>
    </row>
    <row r="1298" spans="2:13" x14ac:dyDescent="0.25">
      <c r="B1298" s="30"/>
      <c r="M1298" s="31"/>
    </row>
    <row r="1299" spans="2:13" x14ac:dyDescent="0.25">
      <c r="B1299" s="30"/>
      <c r="M1299" s="31"/>
    </row>
    <row r="1300" spans="2:13" x14ac:dyDescent="0.25">
      <c r="B1300" s="30"/>
      <c r="M1300" s="31"/>
    </row>
    <row r="1301" spans="2:13" x14ac:dyDescent="0.25">
      <c r="B1301" s="30"/>
      <c r="M1301" s="31"/>
    </row>
    <row r="1302" spans="2:13" x14ac:dyDescent="0.25">
      <c r="B1302" s="30"/>
      <c r="M1302" s="31"/>
    </row>
    <row r="1303" spans="2:13" x14ac:dyDescent="0.25">
      <c r="B1303" s="30"/>
      <c r="M1303" s="31"/>
    </row>
    <row r="1304" spans="2:13" x14ac:dyDescent="0.25">
      <c r="B1304" s="30"/>
      <c r="M1304" s="31"/>
    </row>
    <row r="1305" spans="2:13" x14ac:dyDescent="0.25">
      <c r="B1305" s="30"/>
      <c r="M1305" s="31"/>
    </row>
    <row r="1306" spans="2:13" x14ac:dyDescent="0.25">
      <c r="B1306" s="30"/>
      <c r="M1306" s="31"/>
    </row>
    <row r="1307" spans="2:13" x14ac:dyDescent="0.25">
      <c r="B1307" s="30"/>
      <c r="M1307" s="31"/>
    </row>
    <row r="1308" spans="2:13" x14ac:dyDescent="0.25">
      <c r="B1308" s="30"/>
      <c r="M1308" s="31"/>
    </row>
    <row r="1309" spans="2:13" x14ac:dyDescent="0.25">
      <c r="B1309" s="30"/>
      <c r="M1309" s="31"/>
    </row>
    <row r="1310" spans="2:13" x14ac:dyDescent="0.25">
      <c r="B1310" s="30"/>
      <c r="M1310" s="31"/>
    </row>
    <row r="1311" spans="2:13" x14ac:dyDescent="0.25">
      <c r="B1311" s="30"/>
      <c r="M1311" s="31"/>
    </row>
    <row r="1312" spans="2:13" x14ac:dyDescent="0.25">
      <c r="B1312" s="30"/>
      <c r="M1312" s="31"/>
    </row>
    <row r="1313" spans="2:13" x14ac:dyDescent="0.25">
      <c r="B1313" s="30"/>
      <c r="M1313" s="31"/>
    </row>
    <row r="1314" spans="2:13" x14ac:dyDescent="0.25">
      <c r="B1314" s="30"/>
      <c r="M1314" s="31"/>
    </row>
    <row r="1315" spans="2:13" x14ac:dyDescent="0.25">
      <c r="B1315" s="30"/>
      <c r="M1315" s="31"/>
    </row>
    <row r="1316" spans="2:13" x14ac:dyDescent="0.25">
      <c r="B1316" s="30"/>
      <c r="M1316" s="31"/>
    </row>
    <row r="1317" spans="2:13" x14ac:dyDescent="0.25">
      <c r="B1317" s="30"/>
      <c r="M1317" s="31"/>
    </row>
    <row r="1318" spans="2:13" x14ac:dyDescent="0.25">
      <c r="B1318" s="30"/>
      <c r="M1318" s="31"/>
    </row>
    <row r="1319" spans="2:13" x14ac:dyDescent="0.25">
      <c r="B1319" s="30"/>
      <c r="M1319" s="31"/>
    </row>
    <row r="1320" spans="2:13" x14ac:dyDescent="0.25">
      <c r="B1320" s="30"/>
      <c r="M1320" s="31"/>
    </row>
    <row r="1321" spans="2:13" x14ac:dyDescent="0.25">
      <c r="B1321" s="30"/>
      <c r="M1321" s="31"/>
    </row>
    <row r="1322" spans="2:13" x14ac:dyDescent="0.25">
      <c r="B1322" s="30"/>
      <c r="M1322" s="31"/>
    </row>
    <row r="1323" spans="2:13" x14ac:dyDescent="0.25">
      <c r="B1323" s="30"/>
      <c r="M1323" s="31"/>
    </row>
    <row r="1324" spans="2:13" x14ac:dyDescent="0.25">
      <c r="B1324" s="30"/>
      <c r="M1324" s="31"/>
    </row>
    <row r="1325" spans="2:13" x14ac:dyDescent="0.25">
      <c r="B1325" s="30"/>
      <c r="M1325" s="31"/>
    </row>
    <row r="1326" spans="2:13" x14ac:dyDescent="0.25">
      <c r="B1326" s="30"/>
      <c r="M1326" s="31"/>
    </row>
    <row r="1327" spans="2:13" x14ac:dyDescent="0.25">
      <c r="B1327" s="30"/>
      <c r="M1327" s="31"/>
    </row>
    <row r="1328" spans="2:13" x14ac:dyDescent="0.25">
      <c r="B1328" s="30"/>
      <c r="M1328" s="31"/>
    </row>
    <row r="1329" spans="2:13" x14ac:dyDescent="0.25">
      <c r="B1329" s="30"/>
      <c r="M1329" s="31"/>
    </row>
    <row r="1330" spans="2:13" x14ac:dyDescent="0.25">
      <c r="B1330" s="30"/>
      <c r="M1330" s="31"/>
    </row>
    <row r="1331" spans="2:13" x14ac:dyDescent="0.25">
      <c r="B1331" s="30"/>
      <c r="M1331" s="31"/>
    </row>
    <row r="1332" spans="2:13" x14ac:dyDescent="0.25">
      <c r="B1332" s="30"/>
      <c r="M1332" s="31"/>
    </row>
    <row r="1333" spans="2:13" x14ac:dyDescent="0.25">
      <c r="B1333" s="30"/>
      <c r="M1333" s="31"/>
    </row>
    <row r="1334" spans="2:13" x14ac:dyDescent="0.25">
      <c r="B1334" s="30"/>
      <c r="M1334" s="31"/>
    </row>
    <row r="1335" spans="2:13" x14ac:dyDescent="0.25">
      <c r="B1335" s="30"/>
      <c r="M1335" s="31"/>
    </row>
    <row r="1336" spans="2:13" x14ac:dyDescent="0.25">
      <c r="B1336" s="30"/>
      <c r="M1336" s="31"/>
    </row>
    <row r="1337" spans="2:13" x14ac:dyDescent="0.25">
      <c r="B1337" s="30"/>
      <c r="M1337" s="31"/>
    </row>
    <row r="1338" spans="2:13" x14ac:dyDescent="0.25">
      <c r="B1338" s="30"/>
      <c r="M1338" s="31"/>
    </row>
    <row r="1339" spans="2:13" x14ac:dyDescent="0.25">
      <c r="B1339" s="30"/>
      <c r="M1339" s="31"/>
    </row>
    <row r="1340" spans="2:13" x14ac:dyDescent="0.25">
      <c r="B1340" s="30"/>
      <c r="M1340" s="31"/>
    </row>
    <row r="1341" spans="2:13" x14ac:dyDescent="0.25">
      <c r="B1341" s="30"/>
      <c r="M1341" s="31"/>
    </row>
    <row r="1342" spans="2:13" x14ac:dyDescent="0.25">
      <c r="B1342" s="30"/>
      <c r="M1342" s="31"/>
    </row>
    <row r="1343" spans="2:13" x14ac:dyDescent="0.25">
      <c r="B1343" s="30"/>
      <c r="M1343" s="31"/>
    </row>
    <row r="1344" spans="2:13" x14ac:dyDescent="0.25">
      <c r="B1344" s="30"/>
      <c r="M1344" s="31"/>
    </row>
    <row r="1345" spans="2:13" x14ac:dyDescent="0.25">
      <c r="B1345" s="30"/>
      <c r="M1345" s="31"/>
    </row>
    <row r="1346" spans="2:13" x14ac:dyDescent="0.25">
      <c r="B1346" s="30"/>
      <c r="M1346" s="31"/>
    </row>
    <row r="1347" spans="2:13" x14ac:dyDescent="0.25">
      <c r="B1347" s="30"/>
      <c r="M1347" s="31"/>
    </row>
    <row r="1348" spans="2:13" x14ac:dyDescent="0.25">
      <c r="B1348" s="30"/>
      <c r="M1348" s="31"/>
    </row>
    <row r="1349" spans="2:13" x14ac:dyDescent="0.25">
      <c r="B1349" s="30"/>
      <c r="M1349" s="31"/>
    </row>
    <row r="1350" spans="2:13" x14ac:dyDescent="0.25">
      <c r="B1350" s="30"/>
      <c r="M1350" s="31"/>
    </row>
    <row r="1351" spans="2:13" x14ac:dyDescent="0.25">
      <c r="B1351" s="30"/>
      <c r="M1351" s="31"/>
    </row>
    <row r="1352" spans="2:13" x14ac:dyDescent="0.25">
      <c r="B1352" s="30"/>
      <c r="M1352" s="31"/>
    </row>
    <row r="1353" spans="2:13" x14ac:dyDescent="0.25">
      <c r="B1353" s="30"/>
      <c r="M1353" s="31"/>
    </row>
    <row r="1354" spans="2:13" x14ac:dyDescent="0.25">
      <c r="B1354" s="30"/>
      <c r="M1354" s="31"/>
    </row>
    <row r="1355" spans="2:13" x14ac:dyDescent="0.25">
      <c r="B1355" s="30"/>
      <c r="M1355" s="31"/>
    </row>
    <row r="1356" spans="2:13" x14ac:dyDescent="0.25">
      <c r="B1356" s="30"/>
      <c r="M1356" s="31"/>
    </row>
    <row r="1357" spans="2:13" x14ac:dyDescent="0.25">
      <c r="B1357" s="30"/>
      <c r="M1357" s="31"/>
    </row>
    <row r="1358" spans="2:13" x14ac:dyDescent="0.25">
      <c r="B1358" s="30"/>
      <c r="M1358" s="31"/>
    </row>
    <row r="1359" spans="2:13" x14ac:dyDescent="0.25">
      <c r="B1359" s="30"/>
    </row>
    <row r="1360" spans="2:13" x14ac:dyDescent="0.25">
      <c r="B1360" s="30"/>
    </row>
    <row r="1361" spans="2:2" x14ac:dyDescent="0.25">
      <c r="B1361" s="30"/>
    </row>
    <row r="1362" spans="2:2" x14ac:dyDescent="0.25">
      <c r="B1362" s="30"/>
    </row>
    <row r="1363" spans="2:2" x14ac:dyDescent="0.25">
      <c r="B1363" s="30"/>
    </row>
    <row r="1364" spans="2:2" x14ac:dyDescent="0.25">
      <c r="B1364" s="30"/>
    </row>
    <row r="1365" spans="2:2" x14ac:dyDescent="0.25">
      <c r="B1365" s="30"/>
    </row>
    <row r="1366" spans="2:2" x14ac:dyDescent="0.25">
      <c r="B1366" s="30"/>
    </row>
    <row r="1367" spans="2:2" x14ac:dyDescent="0.25">
      <c r="B1367" s="30"/>
    </row>
    <row r="1368" spans="2:2" x14ac:dyDescent="0.25">
      <c r="B1368" s="30"/>
    </row>
    <row r="1369" spans="2:2" x14ac:dyDescent="0.25">
      <c r="B1369" s="30"/>
    </row>
    <row r="1370" spans="2:2" x14ac:dyDescent="0.25">
      <c r="B1370" s="30"/>
    </row>
    <row r="1371" spans="2:2" x14ac:dyDescent="0.25">
      <c r="B1371" s="30"/>
    </row>
    <row r="1372" spans="2:2" x14ac:dyDescent="0.25">
      <c r="B1372" s="30"/>
    </row>
    <row r="1373" spans="2:2" x14ac:dyDescent="0.25">
      <c r="B1373" s="30"/>
    </row>
    <row r="1374" spans="2:2" x14ac:dyDescent="0.25">
      <c r="B1374" s="30"/>
    </row>
    <row r="1375" spans="2:2" x14ac:dyDescent="0.25">
      <c r="B1375" s="30"/>
    </row>
    <row r="1376" spans="2:2" x14ac:dyDescent="0.25">
      <c r="B1376" s="30"/>
    </row>
    <row r="1377" spans="2:2" x14ac:dyDescent="0.25">
      <c r="B1377" s="30"/>
    </row>
    <row r="1378" spans="2:2" x14ac:dyDescent="0.25">
      <c r="B1378" s="30"/>
    </row>
    <row r="1379" spans="2:2" x14ac:dyDescent="0.25">
      <c r="B1379" s="30"/>
    </row>
    <row r="1380" spans="2:2" x14ac:dyDescent="0.25">
      <c r="B1380" s="30"/>
    </row>
    <row r="1381" spans="2:2" x14ac:dyDescent="0.25">
      <c r="B1381" s="30"/>
    </row>
    <row r="1382" spans="2:2" x14ac:dyDescent="0.25">
      <c r="B1382" s="30"/>
    </row>
    <row r="1383" spans="2:2" x14ac:dyDescent="0.25">
      <c r="B1383" s="30"/>
    </row>
    <row r="1384" spans="2:2" x14ac:dyDescent="0.25">
      <c r="B1384" s="30"/>
    </row>
    <row r="1385" spans="2:2" x14ac:dyDescent="0.25">
      <c r="B1385" s="30"/>
    </row>
    <row r="1386" spans="2:2" x14ac:dyDescent="0.25">
      <c r="B1386" s="30"/>
    </row>
    <row r="1387" spans="2:2" x14ac:dyDescent="0.25">
      <c r="B1387" s="30"/>
    </row>
    <row r="1388" spans="2:2" x14ac:dyDescent="0.25">
      <c r="B1388" s="30"/>
    </row>
    <row r="1389" spans="2:2" x14ac:dyDescent="0.25">
      <c r="B1389" s="30"/>
    </row>
    <row r="1390" spans="2:2" x14ac:dyDescent="0.25">
      <c r="B1390" s="30"/>
    </row>
    <row r="1391" spans="2:2" x14ac:dyDescent="0.25">
      <c r="B1391" s="30"/>
    </row>
    <row r="1392" spans="2:2" x14ac:dyDescent="0.25">
      <c r="B1392" s="30"/>
    </row>
    <row r="1393" spans="2:2" x14ac:dyDescent="0.25">
      <c r="B1393" s="30"/>
    </row>
    <row r="1394" spans="2:2" x14ac:dyDescent="0.25">
      <c r="B1394" s="30"/>
    </row>
    <row r="1395" spans="2:2" x14ac:dyDescent="0.25">
      <c r="B1395" s="30"/>
    </row>
    <row r="1396" spans="2:2" x14ac:dyDescent="0.25">
      <c r="B1396" s="30"/>
    </row>
    <row r="1397" spans="2:2" x14ac:dyDescent="0.25">
      <c r="B1397" s="30"/>
    </row>
    <row r="1398" spans="2:2" x14ac:dyDescent="0.25">
      <c r="B1398" s="30"/>
    </row>
    <row r="1399" spans="2:2" x14ac:dyDescent="0.25">
      <c r="B1399" s="30"/>
    </row>
    <row r="1400" spans="2:2" x14ac:dyDescent="0.25">
      <c r="B1400" s="30"/>
    </row>
    <row r="1401" spans="2:2" x14ac:dyDescent="0.25">
      <c r="B1401" s="30"/>
    </row>
    <row r="1402" spans="2:2" x14ac:dyDescent="0.25">
      <c r="B1402" s="30"/>
    </row>
    <row r="1403" spans="2:2" x14ac:dyDescent="0.25">
      <c r="B1403" s="30"/>
    </row>
    <row r="1404" spans="2:2" x14ac:dyDescent="0.25">
      <c r="B1404" s="30"/>
    </row>
    <row r="1405" spans="2:2" x14ac:dyDescent="0.25">
      <c r="B1405" s="30"/>
    </row>
    <row r="1406" spans="2:2" x14ac:dyDescent="0.25">
      <c r="B1406" s="30"/>
    </row>
    <row r="1407" spans="2:2" x14ac:dyDescent="0.25">
      <c r="B1407" s="30"/>
    </row>
    <row r="1408" spans="2:2" x14ac:dyDescent="0.25">
      <c r="B1408" s="30"/>
    </row>
    <row r="1409" spans="2:2" x14ac:dyDescent="0.25">
      <c r="B1409" s="30"/>
    </row>
    <row r="1410" spans="2:2" x14ac:dyDescent="0.25">
      <c r="B1410" s="30"/>
    </row>
    <row r="1411" spans="2:2" x14ac:dyDescent="0.25">
      <c r="B1411" s="30"/>
    </row>
    <row r="1412" spans="2:2" x14ac:dyDescent="0.25">
      <c r="B1412" s="30"/>
    </row>
    <row r="1413" spans="2:2" x14ac:dyDescent="0.25">
      <c r="B1413" s="30"/>
    </row>
    <row r="1414" spans="2:2" x14ac:dyDescent="0.25">
      <c r="B1414" s="30"/>
    </row>
    <row r="1415" spans="2:2" x14ac:dyDescent="0.25">
      <c r="B1415" s="30"/>
    </row>
    <row r="1416" spans="2:2" x14ac:dyDescent="0.25">
      <c r="B1416" s="30"/>
    </row>
    <row r="1417" spans="2:2" x14ac:dyDescent="0.25">
      <c r="B1417" s="30"/>
    </row>
    <row r="1418" spans="2:2" x14ac:dyDescent="0.25">
      <c r="B1418" s="30"/>
    </row>
    <row r="1419" spans="2:2" x14ac:dyDescent="0.25">
      <c r="B1419" s="30"/>
    </row>
    <row r="1420" spans="2:2" x14ac:dyDescent="0.25">
      <c r="B1420" s="30"/>
    </row>
    <row r="1421" spans="2:2" x14ac:dyDescent="0.25">
      <c r="B1421" s="30"/>
    </row>
    <row r="1422" spans="2:2" x14ac:dyDescent="0.25">
      <c r="B1422" s="30"/>
    </row>
    <row r="1423" spans="2:2" x14ac:dyDescent="0.25">
      <c r="B1423" s="30"/>
    </row>
    <row r="1424" spans="2:2" x14ac:dyDescent="0.25">
      <c r="B1424" s="30"/>
    </row>
    <row r="1425" spans="2:2" x14ac:dyDescent="0.25">
      <c r="B1425" s="30"/>
    </row>
    <row r="1426" spans="2:2" x14ac:dyDescent="0.25">
      <c r="B1426" s="30"/>
    </row>
    <row r="1427" spans="2:2" x14ac:dyDescent="0.25">
      <c r="B1427" s="30"/>
    </row>
    <row r="1428" spans="2:2" x14ac:dyDescent="0.25">
      <c r="B1428" s="30"/>
    </row>
    <row r="1429" spans="2:2" x14ac:dyDescent="0.25">
      <c r="B1429" s="30"/>
    </row>
    <row r="1430" spans="2:2" x14ac:dyDescent="0.25">
      <c r="B1430" s="30"/>
    </row>
    <row r="1431" spans="2:2" x14ac:dyDescent="0.25">
      <c r="B1431" s="30"/>
    </row>
    <row r="1432" spans="2:2" x14ac:dyDescent="0.25">
      <c r="B1432" s="30"/>
    </row>
    <row r="1433" spans="2:2" x14ac:dyDescent="0.25">
      <c r="B1433" s="30"/>
    </row>
    <row r="1434" spans="2:2" x14ac:dyDescent="0.25">
      <c r="B1434" s="30"/>
    </row>
    <row r="1435" spans="2:2" x14ac:dyDescent="0.25">
      <c r="B1435" s="30"/>
    </row>
    <row r="1436" spans="2:2" x14ac:dyDescent="0.25">
      <c r="B1436" s="30"/>
    </row>
    <row r="1437" spans="2:2" x14ac:dyDescent="0.25">
      <c r="B1437" s="30"/>
    </row>
    <row r="1438" spans="2:2" x14ac:dyDescent="0.25">
      <c r="B1438" s="30"/>
    </row>
    <row r="1439" spans="2:2" x14ac:dyDescent="0.25">
      <c r="B1439" s="30"/>
    </row>
    <row r="1440" spans="2:2" x14ac:dyDescent="0.25">
      <c r="B1440" s="30"/>
    </row>
    <row r="1441" spans="2:2" x14ac:dyDescent="0.25">
      <c r="B1441" s="30"/>
    </row>
    <row r="1442" spans="2:2" x14ac:dyDescent="0.25">
      <c r="B1442" s="30"/>
    </row>
    <row r="1443" spans="2:2" x14ac:dyDescent="0.25">
      <c r="B1443" s="30"/>
    </row>
    <row r="1444" spans="2:2" x14ac:dyDescent="0.25">
      <c r="B1444" s="30"/>
    </row>
    <row r="1445" spans="2:2" x14ac:dyDescent="0.25">
      <c r="B1445" s="30"/>
    </row>
    <row r="1446" spans="2:2" x14ac:dyDescent="0.25">
      <c r="B1446" s="30"/>
    </row>
    <row r="1447" spans="2:2" x14ac:dyDescent="0.25">
      <c r="B1447" s="30"/>
    </row>
    <row r="1448" spans="2:2" x14ac:dyDescent="0.25">
      <c r="B1448" s="30"/>
    </row>
    <row r="1449" spans="2:2" x14ac:dyDescent="0.25">
      <c r="B1449" s="30"/>
    </row>
    <row r="1450" spans="2:2" x14ac:dyDescent="0.25">
      <c r="B1450" s="30"/>
    </row>
    <row r="1451" spans="2:2" x14ac:dyDescent="0.25">
      <c r="B1451" s="30"/>
    </row>
    <row r="1452" spans="2:2" x14ac:dyDescent="0.25">
      <c r="B1452" s="30"/>
    </row>
    <row r="1453" spans="2:2" x14ac:dyDescent="0.25">
      <c r="B1453" s="30"/>
    </row>
    <row r="1454" spans="2:2" x14ac:dyDescent="0.25">
      <c r="B1454" s="30"/>
    </row>
    <row r="1455" spans="2:2" x14ac:dyDescent="0.25">
      <c r="B1455" s="30"/>
    </row>
    <row r="1456" spans="2:2" x14ac:dyDescent="0.25">
      <c r="B1456" s="30"/>
    </row>
    <row r="1457" spans="2:2" x14ac:dyDescent="0.25">
      <c r="B1457" s="30"/>
    </row>
    <row r="1458" spans="2:2" x14ac:dyDescent="0.25">
      <c r="B1458" s="30"/>
    </row>
    <row r="1459" spans="2:2" x14ac:dyDescent="0.25">
      <c r="B1459" s="30"/>
    </row>
    <row r="1460" spans="2:2" x14ac:dyDescent="0.25">
      <c r="B1460" s="30"/>
    </row>
    <row r="1461" spans="2:2" x14ac:dyDescent="0.25">
      <c r="B1461" s="30"/>
    </row>
    <row r="1462" spans="2:2" x14ac:dyDescent="0.25">
      <c r="B1462" s="30"/>
    </row>
    <row r="1463" spans="2:2" x14ac:dyDescent="0.25">
      <c r="B1463" s="30"/>
    </row>
    <row r="1464" spans="2:2" x14ac:dyDescent="0.25">
      <c r="B1464" s="30"/>
    </row>
    <row r="1465" spans="2:2" x14ac:dyDescent="0.25">
      <c r="B1465" s="30"/>
    </row>
    <row r="1466" spans="2:2" x14ac:dyDescent="0.25">
      <c r="B1466" s="30"/>
    </row>
    <row r="1467" spans="2:2" x14ac:dyDescent="0.25">
      <c r="B1467" s="30"/>
    </row>
    <row r="1468" spans="2:2" x14ac:dyDescent="0.25">
      <c r="B1468" s="30"/>
    </row>
    <row r="1469" spans="2:2" x14ac:dyDescent="0.25">
      <c r="B1469" s="30"/>
    </row>
    <row r="1470" spans="2:2" x14ac:dyDescent="0.25">
      <c r="B1470" s="30"/>
    </row>
    <row r="1471" spans="2:2" x14ac:dyDescent="0.25">
      <c r="B1471" s="30"/>
    </row>
    <row r="1472" spans="2:2" x14ac:dyDescent="0.25">
      <c r="B1472" s="30"/>
    </row>
    <row r="1473" spans="2:2" x14ac:dyDescent="0.25">
      <c r="B1473" s="30"/>
    </row>
    <row r="1474" spans="2:2" x14ac:dyDescent="0.25">
      <c r="B1474" s="30"/>
    </row>
    <row r="1475" spans="2:2" x14ac:dyDescent="0.25">
      <c r="B1475" s="30"/>
    </row>
    <row r="1476" spans="2:2" x14ac:dyDescent="0.25">
      <c r="B1476" s="30"/>
    </row>
    <row r="1477" spans="2:2" x14ac:dyDescent="0.25">
      <c r="B1477" s="30"/>
    </row>
    <row r="1478" spans="2:2" x14ac:dyDescent="0.25">
      <c r="B1478" s="30"/>
    </row>
    <row r="1479" spans="2:2" x14ac:dyDescent="0.25">
      <c r="B1479" s="30"/>
    </row>
    <row r="1480" spans="2:2" x14ac:dyDescent="0.25">
      <c r="B1480" s="30"/>
    </row>
    <row r="1481" spans="2:2" x14ac:dyDescent="0.25">
      <c r="B1481" s="30"/>
    </row>
    <row r="1482" spans="2:2" x14ac:dyDescent="0.25">
      <c r="B1482" s="30"/>
    </row>
    <row r="1483" spans="2:2" x14ac:dyDescent="0.25">
      <c r="B1483" s="30"/>
    </row>
    <row r="1484" spans="2:2" x14ac:dyDescent="0.25">
      <c r="B1484" s="30"/>
    </row>
    <row r="1485" spans="2:2" x14ac:dyDescent="0.25">
      <c r="B1485" s="30"/>
    </row>
    <row r="1486" spans="2:2" x14ac:dyDescent="0.25">
      <c r="B1486" s="30"/>
    </row>
    <row r="1487" spans="2:2" x14ac:dyDescent="0.25">
      <c r="B1487" s="30"/>
    </row>
    <row r="1488" spans="2:2" x14ac:dyDescent="0.25">
      <c r="B1488" s="30"/>
    </row>
    <row r="1489" spans="2:2" x14ac:dyDescent="0.25">
      <c r="B1489" s="30"/>
    </row>
    <row r="1490" spans="2:2" x14ac:dyDescent="0.25">
      <c r="B1490" s="30"/>
    </row>
    <row r="1491" spans="2:2" x14ac:dyDescent="0.25">
      <c r="B1491" s="30"/>
    </row>
    <row r="1492" spans="2:2" x14ac:dyDescent="0.25">
      <c r="B1492" s="30"/>
    </row>
    <row r="1493" spans="2:2" x14ac:dyDescent="0.25">
      <c r="B1493" s="30"/>
    </row>
    <row r="1494" spans="2:2" x14ac:dyDescent="0.25">
      <c r="B1494" s="30"/>
    </row>
    <row r="1495" spans="2:2" x14ac:dyDescent="0.25">
      <c r="B1495" s="30"/>
    </row>
    <row r="1496" spans="2:2" x14ac:dyDescent="0.25">
      <c r="B1496" s="30"/>
    </row>
    <row r="1497" spans="2:2" x14ac:dyDescent="0.25">
      <c r="B1497" s="30"/>
    </row>
    <row r="1498" spans="2:2" x14ac:dyDescent="0.25">
      <c r="B1498" s="30"/>
    </row>
    <row r="1499" spans="2:2" x14ac:dyDescent="0.25">
      <c r="B1499" s="30"/>
    </row>
    <row r="1500" spans="2:2" x14ac:dyDescent="0.25">
      <c r="B1500" s="30"/>
    </row>
    <row r="1501" spans="2:2" x14ac:dyDescent="0.25">
      <c r="B1501" s="30"/>
    </row>
    <row r="1502" spans="2:2" x14ac:dyDescent="0.25">
      <c r="B1502" s="30"/>
    </row>
    <row r="1503" spans="2:2" x14ac:dyDescent="0.25">
      <c r="B1503" s="30"/>
    </row>
    <row r="1504" spans="2:2" x14ac:dyDescent="0.25">
      <c r="B1504" s="30"/>
    </row>
    <row r="1505" spans="2:2" x14ac:dyDescent="0.25">
      <c r="B1505" s="30"/>
    </row>
    <row r="1506" spans="2:2" x14ac:dyDescent="0.25">
      <c r="B1506" s="30"/>
    </row>
    <row r="1507" spans="2:2" x14ac:dyDescent="0.25">
      <c r="B1507" s="30"/>
    </row>
    <row r="1508" spans="2:2" x14ac:dyDescent="0.25">
      <c r="B1508" s="30"/>
    </row>
    <row r="1509" spans="2:2" x14ac:dyDescent="0.25">
      <c r="B1509" s="30"/>
    </row>
    <row r="1510" spans="2:2" x14ac:dyDescent="0.25">
      <c r="B1510" s="30"/>
    </row>
    <row r="1511" spans="2:2" x14ac:dyDescent="0.25">
      <c r="B1511" s="30"/>
    </row>
    <row r="1512" spans="2:2" x14ac:dyDescent="0.25">
      <c r="B1512" s="30"/>
    </row>
    <row r="1513" spans="2:2" x14ac:dyDescent="0.25">
      <c r="B1513" s="30"/>
    </row>
    <row r="1514" spans="2:2" x14ac:dyDescent="0.25">
      <c r="B1514" s="30"/>
    </row>
    <row r="1515" spans="2:2" x14ac:dyDescent="0.25">
      <c r="B1515" s="30"/>
    </row>
    <row r="1516" spans="2:2" x14ac:dyDescent="0.25">
      <c r="B1516" s="30"/>
    </row>
    <row r="1517" spans="2:2" x14ac:dyDescent="0.25">
      <c r="B1517" s="30"/>
    </row>
    <row r="1518" spans="2:2" x14ac:dyDescent="0.25">
      <c r="B1518" s="30"/>
    </row>
    <row r="1519" spans="2:2" x14ac:dyDescent="0.25">
      <c r="B1519" s="30"/>
    </row>
    <row r="1520" spans="2:2" x14ac:dyDescent="0.25">
      <c r="B1520" s="30"/>
    </row>
    <row r="1521" spans="2:2" x14ac:dyDescent="0.25">
      <c r="B1521" s="30"/>
    </row>
    <row r="1522" spans="2:2" x14ac:dyDescent="0.25">
      <c r="B1522" s="30"/>
    </row>
    <row r="1523" spans="2:2" x14ac:dyDescent="0.25">
      <c r="B1523" s="30"/>
    </row>
    <row r="1524" spans="2:2" x14ac:dyDescent="0.25">
      <c r="B1524" s="30"/>
    </row>
    <row r="1525" spans="2:2" x14ac:dyDescent="0.25">
      <c r="B1525" s="30"/>
    </row>
    <row r="1526" spans="2:2" x14ac:dyDescent="0.25">
      <c r="B1526" s="30"/>
    </row>
    <row r="1527" spans="2:2" x14ac:dyDescent="0.25">
      <c r="B1527" s="30"/>
    </row>
    <row r="1528" spans="2:2" x14ac:dyDescent="0.25">
      <c r="B1528" s="30"/>
    </row>
    <row r="1529" spans="2:2" x14ac:dyDescent="0.25">
      <c r="B1529" s="30"/>
    </row>
    <row r="1530" spans="2:2" x14ac:dyDescent="0.25">
      <c r="B1530" s="30"/>
    </row>
    <row r="1531" spans="2:2" x14ac:dyDescent="0.25">
      <c r="B1531" s="30"/>
    </row>
    <row r="1532" spans="2:2" x14ac:dyDescent="0.25">
      <c r="B1532" s="30"/>
    </row>
    <row r="1533" spans="2:2" x14ac:dyDescent="0.25">
      <c r="B1533" s="30"/>
    </row>
    <row r="1534" spans="2:2" x14ac:dyDescent="0.25">
      <c r="B1534" s="30"/>
    </row>
    <row r="1535" spans="2:2" x14ac:dyDescent="0.25">
      <c r="B1535" s="30"/>
    </row>
    <row r="1536" spans="2:2" x14ac:dyDescent="0.25">
      <c r="B1536" s="30"/>
    </row>
    <row r="1537" spans="2:2" x14ac:dyDescent="0.25">
      <c r="B1537" s="30"/>
    </row>
    <row r="1538" spans="2:2" x14ac:dyDescent="0.25">
      <c r="B1538" s="30"/>
    </row>
    <row r="1539" spans="2:2" x14ac:dyDescent="0.25">
      <c r="B1539" s="30"/>
    </row>
    <row r="1540" spans="2:2" x14ac:dyDescent="0.25">
      <c r="B1540" s="30"/>
    </row>
    <row r="1541" spans="2:2" x14ac:dyDescent="0.25">
      <c r="B1541" s="30"/>
    </row>
    <row r="1542" spans="2:2" x14ac:dyDescent="0.25">
      <c r="B1542" s="30"/>
    </row>
    <row r="1543" spans="2:2" x14ac:dyDescent="0.25">
      <c r="B1543" s="30"/>
    </row>
    <row r="1544" spans="2:2" x14ac:dyDescent="0.25">
      <c r="B1544" s="30"/>
    </row>
    <row r="1545" spans="2:2" x14ac:dyDescent="0.25">
      <c r="B1545" s="30"/>
    </row>
    <row r="1546" spans="2:2" x14ac:dyDescent="0.25">
      <c r="B1546" s="30"/>
    </row>
    <row r="1547" spans="2:2" x14ac:dyDescent="0.25">
      <c r="B1547" s="30"/>
    </row>
    <row r="1548" spans="2:2" x14ac:dyDescent="0.25">
      <c r="B1548" s="30"/>
    </row>
    <row r="1549" spans="2:2" x14ac:dyDescent="0.25">
      <c r="B1549" s="30"/>
    </row>
    <row r="1550" spans="2:2" x14ac:dyDescent="0.25">
      <c r="B1550" s="30"/>
    </row>
    <row r="1551" spans="2:2" x14ac:dyDescent="0.25">
      <c r="B1551" s="30"/>
    </row>
    <row r="1552" spans="2:2" x14ac:dyDescent="0.25">
      <c r="B1552" s="30"/>
    </row>
    <row r="1553" spans="2:2" x14ac:dyDescent="0.25">
      <c r="B1553" s="30"/>
    </row>
    <row r="1554" spans="2:2" x14ac:dyDescent="0.25">
      <c r="B1554" s="30"/>
    </row>
    <row r="1555" spans="2:2" x14ac:dyDescent="0.25">
      <c r="B1555" s="30"/>
    </row>
    <row r="1556" spans="2:2" x14ac:dyDescent="0.25">
      <c r="B1556" s="30"/>
    </row>
    <row r="1557" spans="2:2" x14ac:dyDescent="0.25">
      <c r="B1557" s="30"/>
    </row>
    <row r="1558" spans="2:2" x14ac:dyDescent="0.25">
      <c r="B1558" s="30"/>
    </row>
    <row r="1559" spans="2:2" x14ac:dyDescent="0.25">
      <c r="B1559" s="30"/>
    </row>
    <row r="1560" spans="2:2" x14ac:dyDescent="0.25">
      <c r="B1560" s="30"/>
    </row>
    <row r="1561" spans="2:2" x14ac:dyDescent="0.25">
      <c r="B1561" s="30"/>
    </row>
    <row r="1562" spans="2:2" x14ac:dyDescent="0.25">
      <c r="B1562" s="30"/>
    </row>
    <row r="1563" spans="2:2" x14ac:dyDescent="0.25">
      <c r="B1563" s="30"/>
    </row>
    <row r="1564" spans="2:2" x14ac:dyDescent="0.25">
      <c r="B1564" s="30"/>
    </row>
    <row r="1565" spans="2:2" x14ac:dyDescent="0.25">
      <c r="B1565" s="30"/>
    </row>
    <row r="1566" spans="2:2" x14ac:dyDescent="0.25">
      <c r="B1566" s="30"/>
    </row>
    <row r="1567" spans="2:2" x14ac:dyDescent="0.25">
      <c r="B1567" s="30"/>
    </row>
    <row r="1568" spans="2:2" x14ac:dyDescent="0.25">
      <c r="B1568" s="30"/>
    </row>
    <row r="1569" spans="2:2" x14ac:dyDescent="0.25">
      <c r="B1569" s="30"/>
    </row>
    <row r="1570" spans="2:2" x14ac:dyDescent="0.25">
      <c r="B1570" s="30"/>
    </row>
    <row r="1571" spans="2:2" x14ac:dyDescent="0.25">
      <c r="B1571" s="30"/>
    </row>
    <row r="1572" spans="2:2" x14ac:dyDescent="0.25">
      <c r="B1572" s="30"/>
    </row>
    <row r="1573" spans="2:2" x14ac:dyDescent="0.25">
      <c r="B1573" s="30"/>
    </row>
    <row r="1574" spans="2:2" x14ac:dyDescent="0.25">
      <c r="B1574" s="30"/>
    </row>
    <row r="1575" spans="2:2" x14ac:dyDescent="0.25">
      <c r="B1575" s="30"/>
    </row>
    <row r="1576" spans="2:2" x14ac:dyDescent="0.25">
      <c r="B1576" s="30"/>
    </row>
    <row r="1577" spans="2:2" x14ac:dyDescent="0.25">
      <c r="B1577" s="30"/>
    </row>
    <row r="1578" spans="2:2" x14ac:dyDescent="0.25">
      <c r="B1578" s="30"/>
    </row>
    <row r="1579" spans="2:2" x14ac:dyDescent="0.25">
      <c r="B1579" s="30"/>
    </row>
    <row r="1580" spans="2:2" x14ac:dyDescent="0.25">
      <c r="B1580" s="30"/>
    </row>
    <row r="1581" spans="2:2" x14ac:dyDescent="0.25">
      <c r="B1581" s="30"/>
    </row>
    <row r="1582" spans="2:2" x14ac:dyDescent="0.25">
      <c r="B1582" s="30"/>
    </row>
    <row r="1583" spans="2:2" x14ac:dyDescent="0.25">
      <c r="B1583" s="30"/>
    </row>
    <row r="1584" spans="2:2" x14ac:dyDescent="0.25">
      <c r="B1584" s="30"/>
    </row>
    <row r="1585" spans="2:2" x14ac:dyDescent="0.25">
      <c r="B1585" s="30"/>
    </row>
    <row r="1586" spans="2:2" x14ac:dyDescent="0.25">
      <c r="B1586" s="30"/>
    </row>
    <row r="1587" spans="2:2" x14ac:dyDescent="0.25">
      <c r="B1587" s="30"/>
    </row>
    <row r="1588" spans="2:2" x14ac:dyDescent="0.25">
      <c r="B1588" s="30"/>
    </row>
    <row r="1589" spans="2:2" x14ac:dyDescent="0.25">
      <c r="B1589" s="30"/>
    </row>
    <row r="1590" spans="2:2" x14ac:dyDescent="0.25">
      <c r="B1590" s="30"/>
    </row>
    <row r="1591" spans="2:2" x14ac:dyDescent="0.25">
      <c r="B1591" s="30"/>
    </row>
    <row r="1592" spans="2:2" x14ac:dyDescent="0.25">
      <c r="B1592" s="30"/>
    </row>
    <row r="1593" spans="2:2" x14ac:dyDescent="0.25">
      <c r="B1593" s="30"/>
    </row>
    <row r="1594" spans="2:2" x14ac:dyDescent="0.25">
      <c r="B1594" s="30"/>
    </row>
    <row r="1595" spans="2:2" x14ac:dyDescent="0.25">
      <c r="B1595" s="30"/>
    </row>
    <row r="1596" spans="2:2" x14ac:dyDescent="0.25">
      <c r="B1596" s="30"/>
    </row>
    <row r="1597" spans="2:2" x14ac:dyDescent="0.25">
      <c r="B1597" s="30"/>
    </row>
    <row r="1598" spans="2:2" x14ac:dyDescent="0.25">
      <c r="B1598" s="30"/>
    </row>
    <row r="1599" spans="2:2" x14ac:dyDescent="0.25">
      <c r="B1599" s="30"/>
    </row>
    <row r="1600" spans="2:2" x14ac:dyDescent="0.25">
      <c r="B1600" s="30"/>
    </row>
    <row r="1601" spans="2:2" x14ac:dyDescent="0.25">
      <c r="B1601" s="30"/>
    </row>
    <row r="1602" spans="2:2" x14ac:dyDescent="0.25">
      <c r="B1602" s="30"/>
    </row>
    <row r="1603" spans="2:2" x14ac:dyDescent="0.25">
      <c r="B1603" s="30"/>
    </row>
    <row r="1604" spans="2:2" x14ac:dyDescent="0.25">
      <c r="B1604" s="30"/>
    </row>
    <row r="1605" spans="2:2" x14ac:dyDescent="0.25">
      <c r="B1605" s="30"/>
    </row>
    <row r="1606" spans="2:2" x14ac:dyDescent="0.25">
      <c r="B1606" s="30"/>
    </row>
    <row r="1607" spans="2:2" x14ac:dyDescent="0.25">
      <c r="B1607" s="30"/>
    </row>
    <row r="1608" spans="2:2" x14ac:dyDescent="0.25">
      <c r="B1608" s="30"/>
    </row>
    <row r="1609" spans="2:2" x14ac:dyDescent="0.25">
      <c r="B1609" s="30"/>
    </row>
    <row r="1610" spans="2:2" x14ac:dyDescent="0.25">
      <c r="B1610" s="30"/>
    </row>
    <row r="1611" spans="2:2" x14ac:dyDescent="0.25">
      <c r="B1611" s="30"/>
    </row>
    <row r="1612" spans="2:2" x14ac:dyDescent="0.25">
      <c r="B1612" s="30"/>
    </row>
    <row r="1613" spans="2:2" x14ac:dyDescent="0.25">
      <c r="B1613" s="30"/>
    </row>
    <row r="1614" spans="2:2" x14ac:dyDescent="0.25">
      <c r="B1614" s="30"/>
    </row>
    <row r="1615" spans="2:2" x14ac:dyDescent="0.25">
      <c r="B1615" s="30"/>
    </row>
    <row r="1616" spans="2:2" x14ac:dyDescent="0.25">
      <c r="B1616" s="30"/>
    </row>
    <row r="1617" spans="2:2" x14ac:dyDescent="0.25">
      <c r="B1617" s="30"/>
    </row>
    <row r="1618" spans="2:2" x14ac:dyDescent="0.25">
      <c r="B1618" s="30"/>
    </row>
    <row r="1619" spans="2:2" x14ac:dyDescent="0.25">
      <c r="B1619" s="30"/>
    </row>
    <row r="1620" spans="2:2" x14ac:dyDescent="0.25">
      <c r="B1620" s="30"/>
    </row>
    <row r="1621" spans="2:2" x14ac:dyDescent="0.25">
      <c r="B1621" s="30"/>
    </row>
    <row r="1622" spans="2:2" x14ac:dyDescent="0.25">
      <c r="B1622" s="30"/>
    </row>
    <row r="1623" spans="2:2" x14ac:dyDescent="0.25">
      <c r="B1623" s="30"/>
    </row>
    <row r="1624" spans="2:2" x14ac:dyDescent="0.25">
      <c r="B1624" s="30"/>
    </row>
    <row r="1625" spans="2:2" x14ac:dyDescent="0.25">
      <c r="B1625" s="30"/>
    </row>
    <row r="1626" spans="2:2" x14ac:dyDescent="0.25">
      <c r="B1626" s="30"/>
    </row>
    <row r="1627" spans="2:2" x14ac:dyDescent="0.25">
      <c r="B1627" s="30"/>
    </row>
    <row r="1628" spans="2:2" x14ac:dyDescent="0.25">
      <c r="B1628" s="30"/>
    </row>
    <row r="1629" spans="2:2" x14ac:dyDescent="0.25">
      <c r="B1629" s="30"/>
    </row>
    <row r="1630" spans="2:2" x14ac:dyDescent="0.25">
      <c r="B1630" s="30"/>
    </row>
    <row r="1631" spans="2:2" x14ac:dyDescent="0.25">
      <c r="B1631" s="30"/>
    </row>
    <row r="1632" spans="2:2" x14ac:dyDescent="0.25">
      <c r="B1632" s="30"/>
    </row>
    <row r="1633" spans="2:2" x14ac:dyDescent="0.25">
      <c r="B1633" s="30"/>
    </row>
    <row r="1634" spans="2:2" x14ac:dyDescent="0.25">
      <c r="B1634" s="30"/>
    </row>
    <row r="1635" spans="2:2" x14ac:dyDescent="0.25">
      <c r="B1635" s="30"/>
    </row>
    <row r="1636" spans="2:2" x14ac:dyDescent="0.25">
      <c r="B1636" s="30"/>
    </row>
    <row r="1637" spans="2:2" x14ac:dyDescent="0.25">
      <c r="B1637" s="30"/>
    </row>
    <row r="1638" spans="2:2" x14ac:dyDescent="0.25">
      <c r="B1638" s="30"/>
    </row>
    <row r="1639" spans="2:2" x14ac:dyDescent="0.25">
      <c r="B1639" s="30"/>
    </row>
    <row r="1640" spans="2:2" x14ac:dyDescent="0.25">
      <c r="B1640" s="30"/>
    </row>
    <row r="1641" spans="2:2" x14ac:dyDescent="0.25">
      <c r="B1641" s="30"/>
    </row>
    <row r="1642" spans="2:2" x14ac:dyDescent="0.25">
      <c r="B1642" s="30"/>
    </row>
    <row r="1643" spans="2:2" x14ac:dyDescent="0.25">
      <c r="B1643" s="30"/>
    </row>
    <row r="1644" spans="2:2" x14ac:dyDescent="0.25">
      <c r="B1644" s="30"/>
    </row>
    <row r="1645" spans="2:2" x14ac:dyDescent="0.25">
      <c r="B1645" s="30"/>
    </row>
    <row r="1646" spans="2:2" x14ac:dyDescent="0.25">
      <c r="B1646" s="30"/>
    </row>
    <row r="1647" spans="2:2" x14ac:dyDescent="0.25">
      <c r="B1647" s="30"/>
    </row>
    <row r="1648" spans="2:2" x14ac:dyDescent="0.25">
      <c r="B1648" s="30"/>
    </row>
    <row r="1649" spans="2:2" x14ac:dyDescent="0.25">
      <c r="B1649" s="30"/>
    </row>
    <row r="1650" spans="2:2" x14ac:dyDescent="0.25">
      <c r="B1650" s="30"/>
    </row>
    <row r="1651" spans="2:2" x14ac:dyDescent="0.25">
      <c r="B1651" s="30"/>
    </row>
    <row r="1652" spans="2:2" x14ac:dyDescent="0.25">
      <c r="B1652" s="30"/>
    </row>
    <row r="1653" spans="2:2" x14ac:dyDescent="0.25">
      <c r="B1653" s="30"/>
    </row>
    <row r="1654" spans="2:2" x14ac:dyDescent="0.25">
      <c r="B1654" s="30"/>
    </row>
    <row r="1655" spans="2:2" x14ac:dyDescent="0.25">
      <c r="B1655" s="30"/>
    </row>
    <row r="1656" spans="2:2" x14ac:dyDescent="0.25">
      <c r="B1656" s="30"/>
    </row>
    <row r="1657" spans="2:2" x14ac:dyDescent="0.25">
      <c r="B1657" s="30"/>
    </row>
    <row r="1658" spans="2:2" x14ac:dyDescent="0.25">
      <c r="B1658" s="30"/>
    </row>
    <row r="1659" spans="2:2" x14ac:dyDescent="0.25">
      <c r="B1659" s="30"/>
    </row>
    <row r="1660" spans="2:2" x14ac:dyDescent="0.25">
      <c r="B1660" s="30"/>
    </row>
    <row r="1661" spans="2:2" x14ac:dyDescent="0.25">
      <c r="B1661" s="30"/>
    </row>
    <row r="1662" spans="2:2" x14ac:dyDescent="0.25">
      <c r="B1662" s="30"/>
    </row>
    <row r="1663" spans="2:2" x14ac:dyDescent="0.25">
      <c r="B1663" s="30"/>
    </row>
    <row r="1664" spans="2:2" x14ac:dyDescent="0.25">
      <c r="B1664" s="30"/>
    </row>
    <row r="1665" spans="2:2" x14ac:dyDescent="0.25">
      <c r="B1665" s="30"/>
    </row>
    <row r="1666" spans="2:2" x14ac:dyDescent="0.25">
      <c r="B1666" s="30"/>
    </row>
    <row r="1667" spans="2:2" x14ac:dyDescent="0.25">
      <c r="B1667" s="30"/>
    </row>
    <row r="1668" spans="2:2" x14ac:dyDescent="0.25">
      <c r="B1668" s="30"/>
    </row>
    <row r="1669" spans="2:2" x14ac:dyDescent="0.25">
      <c r="B1669" s="30"/>
    </row>
    <row r="1670" spans="2:2" x14ac:dyDescent="0.25">
      <c r="B1670" s="30"/>
    </row>
    <row r="1671" spans="2:2" x14ac:dyDescent="0.25">
      <c r="B1671" s="30"/>
    </row>
    <row r="1672" spans="2:2" x14ac:dyDescent="0.25">
      <c r="B1672" s="30"/>
    </row>
    <row r="1673" spans="2:2" x14ac:dyDescent="0.25">
      <c r="B1673" s="30"/>
    </row>
    <row r="1674" spans="2:2" x14ac:dyDescent="0.25">
      <c r="B1674" s="30"/>
    </row>
    <row r="1675" spans="2:2" x14ac:dyDescent="0.25">
      <c r="B1675" s="30"/>
    </row>
    <row r="1676" spans="2:2" x14ac:dyDescent="0.25">
      <c r="B1676" s="30"/>
    </row>
    <row r="1677" spans="2:2" x14ac:dyDescent="0.25">
      <c r="B1677" s="30"/>
    </row>
    <row r="1678" spans="2:2" x14ac:dyDescent="0.25">
      <c r="B1678" s="30"/>
    </row>
    <row r="1679" spans="2:2" x14ac:dyDescent="0.25">
      <c r="B1679" s="30"/>
    </row>
    <row r="1680" spans="2:2" x14ac:dyDescent="0.25">
      <c r="B1680" s="30"/>
    </row>
    <row r="1681" spans="2:2" x14ac:dyDescent="0.25">
      <c r="B1681" s="30"/>
    </row>
    <row r="1682" spans="2:2" x14ac:dyDescent="0.25">
      <c r="B1682" s="30"/>
    </row>
    <row r="1683" spans="2:2" x14ac:dyDescent="0.25">
      <c r="B1683" s="30"/>
    </row>
    <row r="1684" spans="2:2" x14ac:dyDescent="0.25">
      <c r="B1684" s="30"/>
    </row>
    <row r="1685" spans="2:2" x14ac:dyDescent="0.25">
      <c r="B1685" s="30"/>
    </row>
    <row r="1686" spans="2:2" x14ac:dyDescent="0.25">
      <c r="B1686" s="30"/>
    </row>
    <row r="1687" spans="2:2" x14ac:dyDescent="0.25">
      <c r="B1687" s="30"/>
    </row>
    <row r="1688" spans="2:2" x14ac:dyDescent="0.25">
      <c r="B1688" s="30"/>
    </row>
    <row r="1689" spans="2:2" x14ac:dyDescent="0.25">
      <c r="B1689" s="30"/>
    </row>
    <row r="1690" spans="2:2" x14ac:dyDescent="0.25">
      <c r="B1690" s="30"/>
    </row>
    <row r="1691" spans="2:2" x14ac:dyDescent="0.25">
      <c r="B1691" s="30"/>
    </row>
    <row r="1692" spans="2:2" x14ac:dyDescent="0.25">
      <c r="B1692" s="30"/>
    </row>
    <row r="1693" spans="2:2" x14ac:dyDescent="0.25">
      <c r="B1693" s="30"/>
    </row>
    <row r="1694" spans="2:2" x14ac:dyDescent="0.25">
      <c r="B1694" s="30"/>
    </row>
    <row r="1695" spans="2:2" x14ac:dyDescent="0.25">
      <c r="B1695" s="30"/>
    </row>
    <row r="1696" spans="2:2" x14ac:dyDescent="0.25">
      <c r="B1696" s="30"/>
    </row>
    <row r="1697" spans="2:2" x14ac:dyDescent="0.25">
      <c r="B1697" s="30"/>
    </row>
    <row r="1698" spans="2:2" x14ac:dyDescent="0.25">
      <c r="B1698" s="30"/>
    </row>
    <row r="1699" spans="2:2" x14ac:dyDescent="0.25">
      <c r="B1699" s="30"/>
    </row>
    <row r="1700" spans="2:2" x14ac:dyDescent="0.25">
      <c r="B1700" s="30"/>
    </row>
    <row r="1701" spans="2:2" x14ac:dyDescent="0.25">
      <c r="B1701" s="30"/>
    </row>
    <row r="1702" spans="2:2" x14ac:dyDescent="0.25">
      <c r="B1702" s="30"/>
    </row>
    <row r="1703" spans="2:2" x14ac:dyDescent="0.25">
      <c r="B1703" s="30"/>
    </row>
    <row r="1704" spans="2:2" x14ac:dyDescent="0.25">
      <c r="B1704" s="30"/>
    </row>
    <row r="1705" spans="2:2" x14ac:dyDescent="0.25">
      <c r="B1705" s="30"/>
    </row>
    <row r="1706" spans="2:2" x14ac:dyDescent="0.25">
      <c r="B1706" s="30"/>
    </row>
    <row r="1707" spans="2:2" x14ac:dyDescent="0.25">
      <c r="B1707" s="30"/>
    </row>
    <row r="1708" spans="2:2" x14ac:dyDescent="0.25">
      <c r="B1708" s="30"/>
    </row>
    <row r="1709" spans="2:2" x14ac:dyDescent="0.25">
      <c r="B1709" s="30"/>
    </row>
    <row r="1710" spans="2:2" x14ac:dyDescent="0.25">
      <c r="B1710" s="30"/>
    </row>
    <row r="1711" spans="2:2" x14ac:dyDescent="0.25">
      <c r="B1711" s="30"/>
    </row>
    <row r="1712" spans="2:2" x14ac:dyDescent="0.25">
      <c r="B1712" s="30"/>
    </row>
    <row r="1713" spans="2:2" x14ac:dyDescent="0.25">
      <c r="B1713" s="30"/>
    </row>
    <row r="1714" spans="2:2" x14ac:dyDescent="0.25">
      <c r="B1714" s="30"/>
    </row>
    <row r="1715" spans="2:2" x14ac:dyDescent="0.25">
      <c r="B1715" s="30"/>
    </row>
    <row r="1716" spans="2:2" x14ac:dyDescent="0.25">
      <c r="B1716" s="30"/>
    </row>
    <row r="1717" spans="2:2" x14ac:dyDescent="0.25">
      <c r="B1717" s="30"/>
    </row>
    <row r="1718" spans="2:2" x14ac:dyDescent="0.25">
      <c r="B1718" s="30"/>
    </row>
    <row r="1719" spans="2:2" x14ac:dyDescent="0.25">
      <c r="B1719" s="30"/>
    </row>
    <row r="1720" spans="2:2" x14ac:dyDescent="0.25">
      <c r="B1720" s="30"/>
    </row>
    <row r="1721" spans="2:2" x14ac:dyDescent="0.25">
      <c r="B1721" s="30"/>
    </row>
    <row r="1722" spans="2:2" x14ac:dyDescent="0.25">
      <c r="B1722" s="30"/>
    </row>
    <row r="1723" spans="2:2" x14ac:dyDescent="0.25">
      <c r="B1723" s="30"/>
    </row>
    <row r="1724" spans="2:2" x14ac:dyDescent="0.25">
      <c r="B1724" s="30"/>
    </row>
    <row r="1725" spans="2:2" x14ac:dyDescent="0.25">
      <c r="B1725" s="30"/>
    </row>
    <row r="1726" spans="2:2" x14ac:dyDescent="0.25">
      <c r="B1726" s="30"/>
    </row>
    <row r="1727" spans="2:2" x14ac:dyDescent="0.25">
      <c r="B1727" s="30"/>
    </row>
    <row r="1728" spans="2:2" x14ac:dyDescent="0.25">
      <c r="B1728" s="30"/>
    </row>
    <row r="1729" spans="2:2" x14ac:dyDescent="0.25">
      <c r="B1729" s="30"/>
    </row>
    <row r="1730" spans="2:2" x14ac:dyDescent="0.25">
      <c r="B1730" s="30"/>
    </row>
    <row r="1731" spans="2:2" x14ac:dyDescent="0.25">
      <c r="B1731" s="30"/>
    </row>
    <row r="1732" spans="2:2" x14ac:dyDescent="0.25">
      <c r="B1732" s="30"/>
    </row>
    <row r="1733" spans="2:2" x14ac:dyDescent="0.25">
      <c r="B1733" s="30"/>
    </row>
    <row r="1734" spans="2:2" x14ac:dyDescent="0.25">
      <c r="B1734" s="30"/>
    </row>
    <row r="1735" spans="2:2" x14ac:dyDescent="0.25">
      <c r="B1735" s="30"/>
    </row>
    <row r="1736" spans="2:2" x14ac:dyDescent="0.25">
      <c r="B1736" s="30"/>
    </row>
    <row r="1737" spans="2:2" x14ac:dyDescent="0.25">
      <c r="B1737" s="30"/>
    </row>
    <row r="1738" spans="2:2" x14ac:dyDescent="0.25">
      <c r="B1738" s="30"/>
    </row>
    <row r="1739" spans="2:2" x14ac:dyDescent="0.25">
      <c r="B1739" s="30"/>
    </row>
    <row r="1740" spans="2:2" x14ac:dyDescent="0.25">
      <c r="B1740" s="30"/>
    </row>
    <row r="1741" spans="2:2" x14ac:dyDescent="0.25">
      <c r="B1741" s="30"/>
    </row>
    <row r="1742" spans="2:2" x14ac:dyDescent="0.25">
      <c r="B1742" s="30"/>
    </row>
    <row r="1743" spans="2:2" x14ac:dyDescent="0.25">
      <c r="B1743" s="30"/>
    </row>
    <row r="1744" spans="2:2" x14ac:dyDescent="0.25">
      <c r="B1744" s="30"/>
    </row>
    <row r="1745" spans="2:2" x14ac:dyDescent="0.25">
      <c r="B1745" s="30"/>
    </row>
    <row r="1746" spans="2:2" x14ac:dyDescent="0.25">
      <c r="B1746" s="30"/>
    </row>
    <row r="1747" spans="2:2" x14ac:dyDescent="0.25">
      <c r="B1747" s="30"/>
    </row>
    <row r="1748" spans="2:2" x14ac:dyDescent="0.25">
      <c r="B1748" s="30"/>
    </row>
    <row r="1749" spans="2:2" x14ac:dyDescent="0.25">
      <c r="B1749" s="30"/>
    </row>
    <row r="1750" spans="2:2" x14ac:dyDescent="0.25">
      <c r="B1750" s="30"/>
    </row>
    <row r="1751" spans="2:2" x14ac:dyDescent="0.25">
      <c r="B1751" s="30"/>
    </row>
    <row r="1752" spans="2:2" x14ac:dyDescent="0.25">
      <c r="B1752" s="30"/>
    </row>
    <row r="1753" spans="2:2" x14ac:dyDescent="0.25">
      <c r="B1753" s="30"/>
    </row>
    <row r="1754" spans="2:2" x14ac:dyDescent="0.25">
      <c r="B1754" s="30"/>
    </row>
    <row r="1755" spans="2:2" x14ac:dyDescent="0.25">
      <c r="B1755" s="30"/>
    </row>
    <row r="1756" spans="2:2" x14ac:dyDescent="0.25">
      <c r="B1756" s="30"/>
    </row>
    <row r="1757" spans="2:2" x14ac:dyDescent="0.25">
      <c r="B1757" s="30"/>
    </row>
    <row r="1758" spans="2:2" x14ac:dyDescent="0.25">
      <c r="B1758" s="30"/>
    </row>
    <row r="1759" spans="2:2" x14ac:dyDescent="0.25">
      <c r="B1759" s="30"/>
    </row>
    <row r="1760" spans="2:2" x14ac:dyDescent="0.25">
      <c r="B1760" s="30"/>
    </row>
    <row r="1761" spans="2:2" x14ac:dyDescent="0.25">
      <c r="B1761" s="30"/>
    </row>
    <row r="1762" spans="2:2" x14ac:dyDescent="0.25">
      <c r="B1762" s="30"/>
    </row>
    <row r="1763" spans="2:2" x14ac:dyDescent="0.25">
      <c r="B1763" s="30"/>
    </row>
    <row r="1764" spans="2:2" x14ac:dyDescent="0.25">
      <c r="B1764" s="30"/>
    </row>
    <row r="1765" spans="2:2" x14ac:dyDescent="0.25">
      <c r="B1765" s="30"/>
    </row>
    <row r="1766" spans="2:2" x14ac:dyDescent="0.25">
      <c r="B1766" s="30"/>
    </row>
    <row r="1767" spans="2:2" x14ac:dyDescent="0.25">
      <c r="B1767" s="30"/>
    </row>
    <row r="1768" spans="2:2" x14ac:dyDescent="0.25">
      <c r="B1768" s="30"/>
    </row>
    <row r="1769" spans="2:2" x14ac:dyDescent="0.25">
      <c r="B1769" s="30"/>
    </row>
    <row r="1770" spans="2:2" x14ac:dyDescent="0.25">
      <c r="B1770" s="30"/>
    </row>
    <row r="1771" spans="2:2" x14ac:dyDescent="0.25">
      <c r="B1771" s="30"/>
    </row>
    <row r="1772" spans="2:2" x14ac:dyDescent="0.25">
      <c r="B1772" s="30"/>
    </row>
    <row r="1773" spans="2:2" x14ac:dyDescent="0.25">
      <c r="B1773" s="30"/>
    </row>
    <row r="1774" spans="2:2" x14ac:dyDescent="0.25">
      <c r="B1774" s="30"/>
    </row>
    <row r="1775" spans="2:2" x14ac:dyDescent="0.25">
      <c r="B1775" s="30"/>
    </row>
    <row r="1776" spans="2:2" x14ac:dyDescent="0.25">
      <c r="B1776" s="30"/>
    </row>
    <row r="1777" spans="2:2" x14ac:dyDescent="0.25">
      <c r="B1777" s="30"/>
    </row>
    <row r="1778" spans="2:2" x14ac:dyDescent="0.25">
      <c r="B1778" s="30"/>
    </row>
    <row r="1779" spans="2:2" x14ac:dyDescent="0.25">
      <c r="B1779" s="30"/>
    </row>
    <row r="1780" spans="2:2" x14ac:dyDescent="0.25">
      <c r="B1780" s="30"/>
    </row>
    <row r="1781" spans="2:2" x14ac:dyDescent="0.25">
      <c r="B1781" s="30"/>
    </row>
    <row r="1782" spans="2:2" x14ac:dyDescent="0.25">
      <c r="B1782" s="30"/>
    </row>
    <row r="1783" spans="2:2" x14ac:dyDescent="0.25">
      <c r="B1783" s="30"/>
    </row>
    <row r="1784" spans="2:2" x14ac:dyDescent="0.25">
      <c r="B1784" s="30"/>
    </row>
    <row r="1785" spans="2:2" x14ac:dyDescent="0.25">
      <c r="B1785" s="30"/>
    </row>
    <row r="1786" spans="2:2" x14ac:dyDescent="0.25">
      <c r="B1786" s="30"/>
    </row>
    <row r="1787" spans="2:2" x14ac:dyDescent="0.25">
      <c r="B1787" s="30"/>
    </row>
    <row r="1788" spans="2:2" x14ac:dyDescent="0.25">
      <c r="B1788" s="30"/>
    </row>
    <row r="1789" spans="2:2" x14ac:dyDescent="0.25">
      <c r="B1789" s="30"/>
    </row>
    <row r="1790" spans="2:2" x14ac:dyDescent="0.25">
      <c r="B1790" s="30"/>
    </row>
    <row r="1791" spans="2:2" x14ac:dyDescent="0.25">
      <c r="B1791" s="30"/>
    </row>
    <row r="1792" spans="2:2" x14ac:dyDescent="0.25">
      <c r="B1792" s="30"/>
    </row>
    <row r="1793" spans="2:2" x14ac:dyDescent="0.25">
      <c r="B1793" s="30"/>
    </row>
    <row r="1794" spans="2:2" x14ac:dyDescent="0.25">
      <c r="B1794" s="30"/>
    </row>
    <row r="1795" spans="2:2" x14ac:dyDescent="0.25">
      <c r="B1795" s="30"/>
    </row>
    <row r="1796" spans="2:2" x14ac:dyDescent="0.25">
      <c r="B1796" s="30"/>
    </row>
    <row r="1797" spans="2:2" x14ac:dyDescent="0.25">
      <c r="B1797" s="30"/>
    </row>
    <row r="1798" spans="2:2" x14ac:dyDescent="0.25">
      <c r="B1798" s="30"/>
    </row>
    <row r="1799" spans="2:2" x14ac:dyDescent="0.25">
      <c r="B1799" s="30"/>
    </row>
    <row r="1800" spans="2:2" x14ac:dyDescent="0.25">
      <c r="B1800" s="30"/>
    </row>
    <row r="1801" spans="2:2" x14ac:dyDescent="0.25">
      <c r="B1801" s="30"/>
    </row>
    <row r="1802" spans="2:2" x14ac:dyDescent="0.25">
      <c r="B1802" s="30"/>
    </row>
    <row r="1803" spans="2:2" x14ac:dyDescent="0.25">
      <c r="B1803" s="30"/>
    </row>
    <row r="1804" spans="2:2" x14ac:dyDescent="0.25">
      <c r="B1804" s="30"/>
    </row>
    <row r="1805" spans="2:2" x14ac:dyDescent="0.25">
      <c r="B1805" s="30"/>
    </row>
    <row r="1806" spans="2:2" x14ac:dyDescent="0.25">
      <c r="B1806" s="30"/>
    </row>
    <row r="1807" spans="2:2" x14ac:dyDescent="0.25">
      <c r="B1807" s="30"/>
    </row>
    <row r="1808" spans="2:2" x14ac:dyDescent="0.25">
      <c r="B1808" s="30"/>
    </row>
    <row r="1809" spans="2:2" x14ac:dyDescent="0.25">
      <c r="B1809" s="30"/>
    </row>
    <row r="1810" spans="2:2" x14ac:dyDescent="0.25">
      <c r="B1810" s="30"/>
    </row>
    <row r="1811" spans="2:2" x14ac:dyDescent="0.25">
      <c r="B1811" s="30"/>
    </row>
    <row r="1812" spans="2:2" x14ac:dyDescent="0.25">
      <c r="B1812" s="30"/>
    </row>
    <row r="1813" spans="2:2" x14ac:dyDescent="0.25">
      <c r="B1813" s="30"/>
    </row>
    <row r="1814" spans="2:2" x14ac:dyDescent="0.25">
      <c r="B1814" s="30"/>
    </row>
    <row r="1815" spans="2:2" x14ac:dyDescent="0.25">
      <c r="B1815" s="30"/>
    </row>
    <row r="1816" spans="2:2" x14ac:dyDescent="0.25">
      <c r="B1816" s="30"/>
    </row>
    <row r="1817" spans="2:2" x14ac:dyDescent="0.25">
      <c r="B1817" s="30"/>
    </row>
    <row r="1818" spans="2:2" x14ac:dyDescent="0.25">
      <c r="B1818" s="30"/>
    </row>
    <row r="1819" spans="2:2" x14ac:dyDescent="0.25">
      <c r="B1819" s="30"/>
    </row>
    <row r="1820" spans="2:2" x14ac:dyDescent="0.25">
      <c r="B1820" s="30"/>
    </row>
    <row r="1821" spans="2:2" x14ac:dyDescent="0.25">
      <c r="B1821" s="30"/>
    </row>
    <row r="1822" spans="2:2" x14ac:dyDescent="0.25">
      <c r="B1822" s="30"/>
    </row>
    <row r="1823" spans="2:2" x14ac:dyDescent="0.25">
      <c r="B1823" s="30"/>
    </row>
    <row r="1824" spans="2:2" x14ac:dyDescent="0.25">
      <c r="B1824" s="30"/>
    </row>
    <row r="1825" spans="2:2" x14ac:dyDescent="0.25">
      <c r="B1825" s="30"/>
    </row>
    <row r="1826" spans="2:2" x14ac:dyDescent="0.25">
      <c r="B1826" s="30"/>
    </row>
    <row r="1827" spans="2:2" x14ac:dyDescent="0.25">
      <c r="B1827" s="30"/>
    </row>
    <row r="1828" spans="2:2" x14ac:dyDescent="0.25">
      <c r="B1828" s="30"/>
    </row>
    <row r="1829" spans="2:2" x14ac:dyDescent="0.25">
      <c r="B1829" s="30"/>
    </row>
    <row r="1830" spans="2:2" x14ac:dyDescent="0.25">
      <c r="B1830" s="30"/>
    </row>
    <row r="1831" spans="2:2" x14ac:dyDescent="0.25">
      <c r="B1831" s="30"/>
    </row>
    <row r="1832" spans="2:2" x14ac:dyDescent="0.25">
      <c r="B1832" s="30"/>
    </row>
    <row r="1833" spans="2:2" x14ac:dyDescent="0.25">
      <c r="B1833" s="30"/>
    </row>
    <row r="1834" spans="2:2" x14ac:dyDescent="0.25">
      <c r="B1834" s="30"/>
    </row>
    <row r="1835" spans="2:2" x14ac:dyDescent="0.25">
      <c r="B1835" s="30"/>
    </row>
    <row r="1836" spans="2:2" x14ac:dyDescent="0.25">
      <c r="B1836" s="30"/>
    </row>
    <row r="1837" spans="2:2" x14ac:dyDescent="0.25">
      <c r="B1837" s="32"/>
    </row>
    <row r="1838" spans="2:2" x14ac:dyDescent="0.25">
      <c r="B1838" s="32"/>
    </row>
    <row r="1839" spans="2:2" x14ac:dyDescent="0.25">
      <c r="B1839" s="32"/>
    </row>
    <row r="1840" spans="2:2" x14ac:dyDescent="0.25">
      <c r="B1840" s="32"/>
    </row>
    <row r="1841" spans="2:2" x14ac:dyDescent="0.25">
      <c r="B1841" s="32"/>
    </row>
    <row r="1842" spans="2:2" x14ac:dyDescent="0.25">
      <c r="B1842" s="32"/>
    </row>
    <row r="1843" spans="2:2" x14ac:dyDescent="0.25">
      <c r="B1843" s="32"/>
    </row>
    <row r="1844" spans="2:2" x14ac:dyDescent="0.25">
      <c r="B1844" s="32"/>
    </row>
    <row r="1845" spans="2:2" x14ac:dyDescent="0.25">
      <c r="B1845" s="32"/>
    </row>
    <row r="1846" spans="2:2" x14ac:dyDescent="0.25">
      <c r="B1846" s="32"/>
    </row>
    <row r="1847" spans="2:2" x14ac:dyDescent="0.25">
      <c r="B1847" s="32"/>
    </row>
    <row r="1848" spans="2:2" x14ac:dyDescent="0.25">
      <c r="B1848" s="32"/>
    </row>
    <row r="1849" spans="2:2" x14ac:dyDescent="0.25">
      <c r="B1849" s="32"/>
    </row>
    <row r="1850" spans="2:2" x14ac:dyDescent="0.25">
      <c r="B1850" s="32"/>
    </row>
    <row r="1851" spans="2:2" x14ac:dyDescent="0.25">
      <c r="B1851" s="32"/>
    </row>
    <row r="1852" spans="2:2" x14ac:dyDescent="0.25">
      <c r="B1852" s="32"/>
    </row>
    <row r="1853" spans="2:2" x14ac:dyDescent="0.25">
      <c r="B1853" s="32"/>
    </row>
    <row r="1854" spans="2:2" x14ac:dyDescent="0.25">
      <c r="B1854" s="32"/>
    </row>
    <row r="1855" spans="2:2" x14ac:dyDescent="0.25">
      <c r="B1855" s="32"/>
    </row>
    <row r="1856" spans="2:2" x14ac:dyDescent="0.25">
      <c r="B1856" s="32"/>
    </row>
    <row r="1857" spans="2:2" x14ac:dyDescent="0.25">
      <c r="B1857" s="32"/>
    </row>
    <row r="1858" spans="2:2" x14ac:dyDescent="0.25">
      <c r="B1858" s="32"/>
    </row>
    <row r="1859" spans="2:2" x14ac:dyDescent="0.25">
      <c r="B1859" s="32"/>
    </row>
    <row r="1860" spans="2:2" x14ac:dyDescent="0.25">
      <c r="B1860" s="32"/>
    </row>
    <row r="1861" spans="2:2" x14ac:dyDescent="0.25">
      <c r="B1861" s="32"/>
    </row>
    <row r="1862" spans="2:2" x14ac:dyDescent="0.25">
      <c r="B1862" s="32"/>
    </row>
    <row r="1863" spans="2:2" x14ac:dyDescent="0.25">
      <c r="B1863" s="32"/>
    </row>
    <row r="1864" spans="2:2" x14ac:dyDescent="0.25">
      <c r="B1864" s="32"/>
    </row>
    <row r="1865" spans="2:2" x14ac:dyDescent="0.25">
      <c r="B1865" s="32"/>
    </row>
    <row r="1866" spans="2:2" x14ac:dyDescent="0.25">
      <c r="B1866" s="32"/>
    </row>
    <row r="1867" spans="2:2" x14ac:dyDescent="0.25">
      <c r="B1867" s="32"/>
    </row>
    <row r="1868" spans="2:2" x14ac:dyDescent="0.25">
      <c r="B1868" s="32"/>
    </row>
    <row r="1869" spans="2:2" x14ac:dyDescent="0.25">
      <c r="B1869" s="32"/>
    </row>
    <row r="1870" spans="2:2" x14ac:dyDescent="0.25">
      <c r="B1870" s="32"/>
    </row>
    <row r="1871" spans="2:2" x14ac:dyDescent="0.25">
      <c r="B1871" s="32"/>
    </row>
    <row r="1872" spans="2:2" x14ac:dyDescent="0.25">
      <c r="B1872" s="32"/>
    </row>
    <row r="1873" spans="2:2" x14ac:dyDescent="0.25">
      <c r="B1873" s="32"/>
    </row>
    <row r="1874" spans="2:2" x14ac:dyDescent="0.25">
      <c r="B1874" s="32"/>
    </row>
    <row r="1875" spans="2:2" x14ac:dyDescent="0.25">
      <c r="B1875" s="32"/>
    </row>
    <row r="1876" spans="2:2" x14ac:dyDescent="0.25">
      <c r="B1876" s="32"/>
    </row>
    <row r="1877" spans="2:2" x14ac:dyDescent="0.25">
      <c r="B1877" s="32"/>
    </row>
    <row r="1878" spans="2:2" x14ac:dyDescent="0.25">
      <c r="B1878" s="32"/>
    </row>
    <row r="1879" spans="2:2" x14ac:dyDescent="0.25">
      <c r="B1879" s="32"/>
    </row>
    <row r="1880" spans="2:2" x14ac:dyDescent="0.25">
      <c r="B1880" s="32"/>
    </row>
    <row r="1881" spans="2:2" x14ac:dyDescent="0.25">
      <c r="B1881" s="32"/>
    </row>
    <row r="1882" spans="2:2" x14ac:dyDescent="0.25">
      <c r="B1882" s="32"/>
    </row>
    <row r="1883" spans="2:2" x14ac:dyDescent="0.25">
      <c r="B1883" s="32"/>
    </row>
    <row r="1884" spans="2:2" x14ac:dyDescent="0.25">
      <c r="B1884" s="32"/>
    </row>
    <row r="1885" spans="2:2" x14ac:dyDescent="0.25">
      <c r="B1885" s="32"/>
    </row>
    <row r="1886" spans="2:2" x14ac:dyDescent="0.25">
      <c r="B1886" s="32"/>
    </row>
    <row r="1887" spans="2:2" x14ac:dyDescent="0.25">
      <c r="B1887" s="32"/>
    </row>
    <row r="1888" spans="2:2" x14ac:dyDescent="0.25">
      <c r="B1888" s="32"/>
    </row>
    <row r="1889" spans="2:2" x14ac:dyDescent="0.25">
      <c r="B1889" s="32"/>
    </row>
    <row r="1890" spans="2:2" x14ac:dyDescent="0.25">
      <c r="B1890" s="32"/>
    </row>
    <row r="1891" spans="2:2" x14ac:dyDescent="0.25">
      <c r="B1891" s="32"/>
    </row>
    <row r="1892" spans="2:2" x14ac:dyDescent="0.25">
      <c r="B1892" s="32"/>
    </row>
    <row r="1893" spans="2:2" x14ac:dyDescent="0.25">
      <c r="B1893" s="32"/>
    </row>
    <row r="1894" spans="2:2" x14ac:dyDescent="0.25">
      <c r="B1894" s="32"/>
    </row>
    <row r="1895" spans="2:2" x14ac:dyDescent="0.25">
      <c r="B1895" s="32"/>
    </row>
    <row r="1896" spans="2:2" x14ac:dyDescent="0.25">
      <c r="B1896" s="32"/>
    </row>
    <row r="1897" spans="2:2" x14ac:dyDescent="0.25">
      <c r="B1897" s="32"/>
    </row>
    <row r="1898" spans="2:2" x14ac:dyDescent="0.25">
      <c r="B1898" s="32"/>
    </row>
    <row r="1899" spans="2:2" x14ac:dyDescent="0.25">
      <c r="B1899" s="32"/>
    </row>
    <row r="1900" spans="2:2" x14ac:dyDescent="0.25">
      <c r="B1900" s="32"/>
    </row>
    <row r="1901" spans="2:2" x14ac:dyDescent="0.25">
      <c r="B1901" s="32"/>
    </row>
    <row r="1902" spans="2:2" x14ac:dyDescent="0.25">
      <c r="B1902" s="32"/>
    </row>
    <row r="1903" spans="2:2" x14ac:dyDescent="0.25">
      <c r="B1903" s="32"/>
    </row>
    <row r="1904" spans="2:2" x14ac:dyDescent="0.25">
      <c r="B1904" s="32"/>
    </row>
    <row r="1905" spans="2:2" x14ac:dyDescent="0.25">
      <c r="B1905" s="32"/>
    </row>
    <row r="1906" spans="2:2" x14ac:dyDescent="0.25">
      <c r="B1906" s="32"/>
    </row>
    <row r="1907" spans="2:2" x14ac:dyDescent="0.25">
      <c r="B1907" s="32"/>
    </row>
    <row r="1908" spans="2:2" x14ac:dyDescent="0.25">
      <c r="B1908" s="32"/>
    </row>
    <row r="1909" spans="2:2" x14ac:dyDescent="0.25">
      <c r="B1909" s="32"/>
    </row>
    <row r="1910" spans="2:2" x14ac:dyDescent="0.25">
      <c r="B1910" s="32"/>
    </row>
    <row r="1911" spans="2:2" x14ac:dyDescent="0.25">
      <c r="B1911" s="32"/>
    </row>
    <row r="1912" spans="2:2" x14ac:dyDescent="0.25">
      <c r="B1912" s="32"/>
    </row>
    <row r="1913" spans="2:2" x14ac:dyDescent="0.25">
      <c r="B1913" s="32"/>
    </row>
    <row r="1914" spans="2:2" x14ac:dyDescent="0.25">
      <c r="B1914" s="32"/>
    </row>
    <row r="1915" spans="2:2" x14ac:dyDescent="0.25">
      <c r="B1915" s="32"/>
    </row>
    <row r="1916" spans="2:2" x14ac:dyDescent="0.25">
      <c r="B1916" s="32"/>
    </row>
    <row r="1917" spans="2:2" x14ac:dyDescent="0.25">
      <c r="B1917" s="32"/>
    </row>
    <row r="1918" spans="2:2" x14ac:dyDescent="0.25">
      <c r="B1918" s="32"/>
    </row>
    <row r="1919" spans="2:2" x14ac:dyDescent="0.25">
      <c r="B1919" s="32"/>
    </row>
    <row r="1920" spans="2:2" x14ac:dyDescent="0.25">
      <c r="B1920" s="32"/>
    </row>
    <row r="1921" spans="2:2" x14ac:dyDescent="0.25">
      <c r="B1921" s="32"/>
    </row>
    <row r="1922" spans="2:2" x14ac:dyDescent="0.25">
      <c r="B1922" s="32"/>
    </row>
    <row r="1923" spans="2:2" x14ac:dyDescent="0.25">
      <c r="B1923" s="32"/>
    </row>
    <row r="1924" spans="2:2" x14ac:dyDescent="0.25">
      <c r="B1924" s="32"/>
    </row>
    <row r="1925" spans="2:2" x14ac:dyDescent="0.25">
      <c r="B1925" s="32"/>
    </row>
    <row r="1926" spans="2:2" x14ac:dyDescent="0.25">
      <c r="B1926" s="32"/>
    </row>
    <row r="1927" spans="2:2" x14ac:dyDescent="0.25">
      <c r="B1927" s="32"/>
    </row>
    <row r="1928" spans="2:2" x14ac:dyDescent="0.25">
      <c r="B1928" s="32"/>
    </row>
    <row r="1929" spans="2:2" x14ac:dyDescent="0.25">
      <c r="B1929" s="32"/>
    </row>
    <row r="1930" spans="2:2" x14ac:dyDescent="0.25">
      <c r="B1930" s="32"/>
    </row>
    <row r="1931" spans="2:2" x14ac:dyDescent="0.25">
      <c r="B1931" s="32"/>
    </row>
    <row r="1932" spans="2:2" x14ac:dyDescent="0.25">
      <c r="B1932" s="32"/>
    </row>
    <row r="1933" spans="2:2" x14ac:dyDescent="0.25">
      <c r="B1933" s="32"/>
    </row>
    <row r="1934" spans="2:2" x14ac:dyDescent="0.25">
      <c r="B1934" s="32"/>
    </row>
    <row r="1935" spans="2:2" x14ac:dyDescent="0.25">
      <c r="B1935" s="32"/>
    </row>
    <row r="1936" spans="2:2" x14ac:dyDescent="0.25">
      <c r="B1936" s="32"/>
    </row>
    <row r="1937" spans="2:2" x14ac:dyDescent="0.25">
      <c r="B1937" s="32"/>
    </row>
    <row r="1938" spans="2:2" x14ac:dyDescent="0.25">
      <c r="B1938" s="32"/>
    </row>
    <row r="1939" spans="2:2" x14ac:dyDescent="0.25">
      <c r="B1939" s="32"/>
    </row>
    <row r="1940" spans="2:2" x14ac:dyDescent="0.25">
      <c r="B1940" s="32"/>
    </row>
    <row r="1941" spans="2:2" x14ac:dyDescent="0.25">
      <c r="B1941" s="32"/>
    </row>
    <row r="1942" spans="2:2" x14ac:dyDescent="0.25">
      <c r="B1942" s="32"/>
    </row>
    <row r="1943" spans="2:2" x14ac:dyDescent="0.25">
      <c r="B1943" s="32"/>
    </row>
    <row r="1944" spans="2:2" x14ac:dyDescent="0.25">
      <c r="B1944" s="32"/>
    </row>
    <row r="1945" spans="2:2" x14ac:dyDescent="0.25">
      <c r="B1945" s="32"/>
    </row>
    <row r="1946" spans="2:2" x14ac:dyDescent="0.25">
      <c r="B1946" s="32"/>
    </row>
    <row r="1947" spans="2:2" x14ac:dyDescent="0.25">
      <c r="B1947" s="32"/>
    </row>
    <row r="1948" spans="2:2" x14ac:dyDescent="0.25">
      <c r="B1948" s="32"/>
    </row>
    <row r="1949" spans="2:2" x14ac:dyDescent="0.25">
      <c r="B1949" s="32"/>
    </row>
    <row r="1950" spans="2:2" x14ac:dyDescent="0.25">
      <c r="B1950" s="32"/>
    </row>
    <row r="1951" spans="2:2" x14ac:dyDescent="0.25">
      <c r="B1951" s="32"/>
    </row>
    <row r="1952" spans="2:2" x14ac:dyDescent="0.25">
      <c r="B1952" s="32"/>
    </row>
    <row r="1953" spans="2:2" x14ac:dyDescent="0.25">
      <c r="B1953" s="32"/>
    </row>
    <row r="1954" spans="2:2" x14ac:dyDescent="0.25">
      <c r="B1954" s="32"/>
    </row>
    <row r="1955" spans="2:2" x14ac:dyDescent="0.25">
      <c r="B1955" s="32"/>
    </row>
    <row r="1956" spans="2:2" x14ac:dyDescent="0.25">
      <c r="B1956" s="32"/>
    </row>
    <row r="1957" spans="2:2" x14ac:dyDescent="0.25">
      <c r="B1957" s="32"/>
    </row>
    <row r="1958" spans="2:2" x14ac:dyDescent="0.25">
      <c r="B1958" s="32"/>
    </row>
    <row r="1959" spans="2:2" x14ac:dyDescent="0.25">
      <c r="B1959" s="32"/>
    </row>
    <row r="1960" spans="2:2" x14ac:dyDescent="0.25">
      <c r="B1960" s="32"/>
    </row>
    <row r="1961" spans="2:2" x14ac:dyDescent="0.25">
      <c r="B1961" s="32"/>
    </row>
    <row r="1962" spans="2:2" x14ac:dyDescent="0.25">
      <c r="B1962" s="32"/>
    </row>
    <row r="1963" spans="2:2" x14ac:dyDescent="0.25">
      <c r="B1963" s="32"/>
    </row>
    <row r="1964" spans="2:2" x14ac:dyDescent="0.25">
      <c r="B1964" s="32"/>
    </row>
    <row r="1965" spans="2:2" x14ac:dyDescent="0.25">
      <c r="B1965" s="32"/>
    </row>
    <row r="1966" spans="2:2" x14ac:dyDescent="0.25">
      <c r="B1966" s="32"/>
    </row>
    <row r="1967" spans="2:2" x14ac:dyDescent="0.25">
      <c r="B1967" s="32"/>
    </row>
    <row r="1968" spans="2:2" x14ac:dyDescent="0.25">
      <c r="B1968" s="32"/>
    </row>
    <row r="1969" spans="2:2" x14ac:dyDescent="0.25">
      <c r="B1969" s="32"/>
    </row>
    <row r="1970" spans="2:2" x14ac:dyDescent="0.25">
      <c r="B1970" s="32"/>
    </row>
    <row r="1971" spans="2:2" x14ac:dyDescent="0.25">
      <c r="B1971" s="32"/>
    </row>
    <row r="1972" spans="2:2" x14ac:dyDescent="0.25">
      <c r="B1972" s="32"/>
    </row>
    <row r="1973" spans="2:2" x14ac:dyDescent="0.25">
      <c r="B1973" s="32"/>
    </row>
    <row r="1974" spans="2:2" x14ac:dyDescent="0.25">
      <c r="B1974" s="32"/>
    </row>
    <row r="1975" spans="2:2" x14ac:dyDescent="0.25">
      <c r="B1975" s="32"/>
    </row>
    <row r="1976" spans="2:2" x14ac:dyDescent="0.25">
      <c r="B1976" s="32"/>
    </row>
    <row r="1977" spans="2:2" x14ac:dyDescent="0.25">
      <c r="B1977" s="32"/>
    </row>
    <row r="1978" spans="2:2" x14ac:dyDescent="0.25">
      <c r="B1978" s="32"/>
    </row>
    <row r="1979" spans="2:2" x14ac:dyDescent="0.25">
      <c r="B1979" s="32"/>
    </row>
    <row r="1980" spans="2:2" x14ac:dyDescent="0.25">
      <c r="B1980" s="32"/>
    </row>
    <row r="1981" spans="2:2" x14ac:dyDescent="0.25">
      <c r="B1981" s="32"/>
    </row>
    <row r="1982" spans="2:2" x14ac:dyDescent="0.25">
      <c r="B1982" s="32"/>
    </row>
    <row r="1983" spans="2:2" x14ac:dyDescent="0.25">
      <c r="B1983" s="32"/>
    </row>
    <row r="1984" spans="2:2" x14ac:dyDescent="0.25">
      <c r="B1984" s="32"/>
    </row>
    <row r="1985" spans="2:2" x14ac:dyDescent="0.25">
      <c r="B1985" s="32"/>
    </row>
    <row r="1986" spans="2:2" x14ac:dyDescent="0.25">
      <c r="B1986" s="32"/>
    </row>
    <row r="1987" spans="2:2" x14ac:dyDescent="0.25">
      <c r="B1987" s="32"/>
    </row>
    <row r="1988" spans="2:2" x14ac:dyDescent="0.25">
      <c r="B1988" s="32"/>
    </row>
    <row r="1989" spans="2:2" x14ac:dyDescent="0.25">
      <c r="B1989" s="32"/>
    </row>
    <row r="1990" spans="2:2" x14ac:dyDescent="0.25">
      <c r="B1990" s="32"/>
    </row>
    <row r="1991" spans="2:2" x14ac:dyDescent="0.25">
      <c r="B1991" s="32"/>
    </row>
    <row r="1992" spans="2:2" x14ac:dyDescent="0.25">
      <c r="B1992" s="32"/>
    </row>
    <row r="1993" spans="2:2" x14ac:dyDescent="0.25">
      <c r="B1993" s="32"/>
    </row>
    <row r="1994" spans="2:2" x14ac:dyDescent="0.25">
      <c r="B1994" s="32"/>
    </row>
    <row r="1995" spans="2:2" x14ac:dyDescent="0.25">
      <c r="B1995" s="32"/>
    </row>
    <row r="1996" spans="2:2" x14ac:dyDescent="0.25">
      <c r="B1996" s="32"/>
    </row>
    <row r="1997" spans="2:2" x14ac:dyDescent="0.25">
      <c r="B1997" s="32"/>
    </row>
    <row r="1998" spans="2:2" x14ac:dyDescent="0.25">
      <c r="B1998" s="32"/>
    </row>
    <row r="1999" spans="2:2" x14ac:dyDescent="0.25">
      <c r="B1999" s="32"/>
    </row>
    <row r="2000" spans="2:2" x14ac:dyDescent="0.25">
      <c r="B2000" s="32"/>
    </row>
    <row r="2001" spans="2:2" x14ac:dyDescent="0.25">
      <c r="B2001" s="32"/>
    </row>
    <row r="2002" spans="2:2" x14ac:dyDescent="0.25">
      <c r="B2002" s="32"/>
    </row>
    <row r="2003" spans="2:2" x14ac:dyDescent="0.25">
      <c r="B2003" s="32"/>
    </row>
    <row r="2004" spans="2:2" x14ac:dyDescent="0.25">
      <c r="B2004" s="32"/>
    </row>
    <row r="2005" spans="2:2" x14ac:dyDescent="0.25">
      <c r="B2005" s="32"/>
    </row>
    <row r="2006" spans="2:2" x14ac:dyDescent="0.25">
      <c r="B2006" s="32"/>
    </row>
    <row r="2007" spans="2:2" x14ac:dyDescent="0.25">
      <c r="B2007" s="32"/>
    </row>
    <row r="2008" spans="2:2" x14ac:dyDescent="0.25">
      <c r="B2008" s="32"/>
    </row>
    <row r="2009" spans="2:2" x14ac:dyDescent="0.25">
      <c r="B2009" s="32"/>
    </row>
    <row r="2010" spans="2:2" x14ac:dyDescent="0.25">
      <c r="B2010" s="32"/>
    </row>
    <row r="2011" spans="2:2" x14ac:dyDescent="0.25">
      <c r="B2011" s="32"/>
    </row>
    <row r="2012" spans="2:2" x14ac:dyDescent="0.25">
      <c r="B2012" s="32"/>
    </row>
    <row r="2013" spans="2:2" x14ac:dyDescent="0.25">
      <c r="B2013" s="32"/>
    </row>
    <row r="2014" spans="2:2" x14ac:dyDescent="0.25">
      <c r="B2014" s="32"/>
    </row>
    <row r="2015" spans="2:2" x14ac:dyDescent="0.25">
      <c r="B2015" s="32"/>
    </row>
    <row r="2016" spans="2:2" x14ac:dyDescent="0.25">
      <c r="B2016" s="32"/>
    </row>
    <row r="2017" spans="2:2" x14ac:dyDescent="0.25">
      <c r="B2017" s="32"/>
    </row>
    <row r="2018" spans="2:2" x14ac:dyDescent="0.25">
      <c r="B2018" s="32"/>
    </row>
    <row r="2019" spans="2:2" x14ac:dyDescent="0.25">
      <c r="B2019" s="32"/>
    </row>
    <row r="2020" spans="2:2" x14ac:dyDescent="0.25">
      <c r="B2020" s="32"/>
    </row>
    <row r="2021" spans="2:2" x14ac:dyDescent="0.25">
      <c r="B2021" s="32"/>
    </row>
    <row r="2022" spans="2:2" x14ac:dyDescent="0.25">
      <c r="B2022" s="32"/>
    </row>
    <row r="2023" spans="2:2" x14ac:dyDescent="0.25">
      <c r="B2023" s="32"/>
    </row>
    <row r="2024" spans="2:2" x14ac:dyDescent="0.25">
      <c r="B2024" s="32"/>
    </row>
    <row r="2025" spans="2:2" x14ac:dyDescent="0.25">
      <c r="B2025" s="32"/>
    </row>
    <row r="2026" spans="2:2" x14ac:dyDescent="0.25">
      <c r="B2026" s="32"/>
    </row>
    <row r="2027" spans="2:2" x14ac:dyDescent="0.25">
      <c r="B2027" s="32"/>
    </row>
    <row r="2028" spans="2:2" x14ac:dyDescent="0.25">
      <c r="B2028" s="32"/>
    </row>
    <row r="2029" spans="2:2" x14ac:dyDescent="0.25">
      <c r="B2029" s="32"/>
    </row>
    <row r="2030" spans="2:2" x14ac:dyDescent="0.25">
      <c r="B2030" s="32"/>
    </row>
    <row r="2031" spans="2:2" x14ac:dyDescent="0.25">
      <c r="B2031" s="32"/>
    </row>
    <row r="2032" spans="2:2" x14ac:dyDescent="0.25">
      <c r="B2032" s="32"/>
    </row>
    <row r="2033" spans="2:2" x14ac:dyDescent="0.25">
      <c r="B2033" s="32"/>
    </row>
    <row r="2034" spans="2:2" x14ac:dyDescent="0.25">
      <c r="B2034" s="32"/>
    </row>
    <row r="2035" spans="2:2" x14ac:dyDescent="0.25">
      <c r="B2035" s="32"/>
    </row>
    <row r="2036" spans="2:2" x14ac:dyDescent="0.25">
      <c r="B2036" s="32"/>
    </row>
    <row r="2037" spans="2:2" x14ac:dyDescent="0.25">
      <c r="B2037" s="32"/>
    </row>
    <row r="2038" spans="2:2" x14ac:dyDescent="0.25">
      <c r="B2038" s="32"/>
    </row>
    <row r="2039" spans="2:2" x14ac:dyDescent="0.25">
      <c r="B2039" s="32"/>
    </row>
    <row r="2040" spans="2:2" x14ac:dyDescent="0.25">
      <c r="B2040" s="32"/>
    </row>
    <row r="2041" spans="2:2" x14ac:dyDescent="0.25">
      <c r="B2041" s="32"/>
    </row>
    <row r="2042" spans="2:2" x14ac:dyDescent="0.25">
      <c r="B2042" s="32"/>
    </row>
    <row r="2043" spans="2:2" x14ac:dyDescent="0.25">
      <c r="B2043" s="32"/>
    </row>
    <row r="2044" spans="2:2" x14ac:dyDescent="0.25">
      <c r="B2044" s="32"/>
    </row>
    <row r="2045" spans="2:2" x14ac:dyDescent="0.25">
      <c r="B2045" s="32"/>
    </row>
    <row r="2046" spans="2:2" x14ac:dyDescent="0.25">
      <c r="B2046" s="32"/>
    </row>
    <row r="2047" spans="2:2" x14ac:dyDescent="0.25">
      <c r="B2047" s="32"/>
    </row>
    <row r="2048" spans="2:2" x14ac:dyDescent="0.25">
      <c r="B2048" s="32"/>
    </row>
    <row r="2049" spans="2:2" x14ac:dyDescent="0.25">
      <c r="B2049" s="32"/>
    </row>
    <row r="2050" spans="2:2" x14ac:dyDescent="0.25">
      <c r="B2050" s="32"/>
    </row>
    <row r="2051" spans="2:2" x14ac:dyDescent="0.25">
      <c r="B2051" s="32"/>
    </row>
    <row r="2052" spans="2:2" x14ac:dyDescent="0.25">
      <c r="B2052" s="32"/>
    </row>
    <row r="2053" spans="2:2" x14ac:dyDescent="0.25">
      <c r="B2053" s="32"/>
    </row>
    <row r="2054" spans="2:2" x14ac:dyDescent="0.25">
      <c r="B2054" s="32"/>
    </row>
    <row r="2055" spans="2:2" x14ac:dyDescent="0.25">
      <c r="B2055" s="32"/>
    </row>
    <row r="2056" spans="2:2" x14ac:dyDescent="0.25">
      <c r="B2056" s="32"/>
    </row>
    <row r="2057" spans="2:2" x14ac:dyDescent="0.25">
      <c r="B2057" s="32"/>
    </row>
    <row r="2058" spans="2:2" x14ac:dyDescent="0.25">
      <c r="B2058" s="32"/>
    </row>
    <row r="2059" spans="2:2" x14ac:dyDescent="0.25">
      <c r="B2059" s="32"/>
    </row>
    <row r="2060" spans="2:2" x14ac:dyDescent="0.25">
      <c r="B2060" s="32"/>
    </row>
    <row r="2061" spans="2:2" x14ac:dyDescent="0.25">
      <c r="B2061" s="32"/>
    </row>
    <row r="2062" spans="2:2" x14ac:dyDescent="0.25">
      <c r="B2062" s="32"/>
    </row>
    <row r="2063" spans="2:2" x14ac:dyDescent="0.25">
      <c r="B2063" s="32"/>
    </row>
    <row r="2064" spans="2:2" x14ac:dyDescent="0.25">
      <c r="B2064" s="32"/>
    </row>
    <row r="2065" spans="2:2" x14ac:dyDescent="0.25">
      <c r="B2065" s="32"/>
    </row>
    <row r="2066" spans="2:2" x14ac:dyDescent="0.25">
      <c r="B2066" s="32"/>
    </row>
    <row r="2067" spans="2:2" x14ac:dyDescent="0.25">
      <c r="B2067" s="32"/>
    </row>
    <row r="2068" spans="2:2" x14ac:dyDescent="0.25">
      <c r="B2068" s="32"/>
    </row>
    <row r="2069" spans="2:2" x14ac:dyDescent="0.25">
      <c r="B2069" s="32"/>
    </row>
    <row r="2070" spans="2:2" x14ac:dyDescent="0.25">
      <c r="B2070" s="32"/>
    </row>
    <row r="2071" spans="2:2" x14ac:dyDescent="0.25">
      <c r="B2071" s="32"/>
    </row>
    <row r="2072" spans="2:2" x14ac:dyDescent="0.25">
      <c r="B2072" s="32"/>
    </row>
    <row r="2073" spans="2:2" x14ac:dyDescent="0.25">
      <c r="B2073" s="32"/>
    </row>
    <row r="2074" spans="2:2" x14ac:dyDescent="0.25">
      <c r="B2074" s="32"/>
    </row>
    <row r="2075" spans="2:2" x14ac:dyDescent="0.25">
      <c r="B2075" s="32"/>
    </row>
    <row r="2076" spans="2:2" x14ac:dyDescent="0.25">
      <c r="B2076" s="32"/>
    </row>
    <row r="2077" spans="2:2" x14ac:dyDescent="0.25">
      <c r="B2077" s="32"/>
    </row>
    <row r="2078" spans="2:2" x14ac:dyDescent="0.25">
      <c r="B2078" s="32"/>
    </row>
    <row r="2079" spans="2:2" x14ac:dyDescent="0.25">
      <c r="B2079" s="32"/>
    </row>
    <row r="2080" spans="2:2" x14ac:dyDescent="0.25">
      <c r="B2080" s="32"/>
    </row>
    <row r="2081" spans="2:2" x14ac:dyDescent="0.25">
      <c r="B2081" s="32"/>
    </row>
    <row r="2082" spans="2:2" x14ac:dyDescent="0.25">
      <c r="B2082" s="32"/>
    </row>
    <row r="2083" spans="2:2" x14ac:dyDescent="0.25">
      <c r="B2083" s="32"/>
    </row>
    <row r="2084" spans="2:2" x14ac:dyDescent="0.25">
      <c r="B2084" s="32"/>
    </row>
    <row r="2085" spans="2:2" x14ac:dyDescent="0.25">
      <c r="B2085" s="32"/>
    </row>
    <row r="2086" spans="2:2" x14ac:dyDescent="0.25">
      <c r="B2086" s="32"/>
    </row>
    <row r="2087" spans="2:2" x14ac:dyDescent="0.25">
      <c r="B2087" s="32"/>
    </row>
    <row r="2088" spans="2:2" x14ac:dyDescent="0.25">
      <c r="B2088" s="32"/>
    </row>
    <row r="2089" spans="2:2" x14ac:dyDescent="0.25">
      <c r="B2089" s="32"/>
    </row>
    <row r="2090" spans="2:2" x14ac:dyDescent="0.25">
      <c r="B2090" s="32"/>
    </row>
    <row r="2091" spans="2:2" x14ac:dyDescent="0.25">
      <c r="B2091" s="32"/>
    </row>
    <row r="2092" spans="2:2" x14ac:dyDescent="0.25">
      <c r="B2092" s="32"/>
    </row>
    <row r="2093" spans="2:2" x14ac:dyDescent="0.25">
      <c r="B2093" s="32"/>
    </row>
    <row r="2094" spans="2:2" x14ac:dyDescent="0.25">
      <c r="B2094" s="32"/>
    </row>
    <row r="2095" spans="2:2" x14ac:dyDescent="0.25">
      <c r="B2095" s="32"/>
    </row>
    <row r="2096" spans="2:2" x14ac:dyDescent="0.25">
      <c r="B2096" s="32"/>
    </row>
    <row r="2097" spans="2:2" x14ac:dyDescent="0.25">
      <c r="B2097" s="32"/>
    </row>
    <row r="2098" spans="2:2" x14ac:dyDescent="0.25">
      <c r="B2098" s="32"/>
    </row>
    <row r="2099" spans="2:2" x14ac:dyDescent="0.25">
      <c r="B2099" s="32"/>
    </row>
    <row r="2100" spans="2:2" x14ac:dyDescent="0.25">
      <c r="B2100" s="32"/>
    </row>
    <row r="2101" spans="2:2" x14ac:dyDescent="0.25">
      <c r="B2101" s="32"/>
    </row>
    <row r="2102" spans="2:2" x14ac:dyDescent="0.25">
      <c r="B2102" s="32"/>
    </row>
    <row r="2103" spans="2:2" x14ac:dyDescent="0.25">
      <c r="B2103" s="32"/>
    </row>
    <row r="2104" spans="2:2" x14ac:dyDescent="0.25">
      <c r="B2104" s="32"/>
    </row>
    <row r="2105" spans="2:2" x14ac:dyDescent="0.25">
      <c r="B2105" s="32"/>
    </row>
    <row r="2106" spans="2:2" x14ac:dyDescent="0.25">
      <c r="B2106" s="32"/>
    </row>
    <row r="2107" spans="2:2" x14ac:dyDescent="0.25">
      <c r="B2107" s="32"/>
    </row>
    <row r="2108" spans="2:2" x14ac:dyDescent="0.25">
      <c r="B2108" s="32"/>
    </row>
    <row r="2109" spans="2:2" x14ac:dyDescent="0.25">
      <c r="B2109" s="32"/>
    </row>
    <row r="2110" spans="2:2" x14ac:dyDescent="0.25">
      <c r="B2110" s="32"/>
    </row>
    <row r="2111" spans="2:2" x14ac:dyDescent="0.25">
      <c r="B2111" s="32"/>
    </row>
    <row r="2112" spans="2:2" x14ac:dyDescent="0.25">
      <c r="B2112" s="32"/>
    </row>
    <row r="2113" spans="2:2" x14ac:dyDescent="0.25">
      <c r="B2113" s="32"/>
    </row>
    <row r="2114" spans="2:2" x14ac:dyDescent="0.25">
      <c r="B2114" s="32"/>
    </row>
    <row r="2115" spans="2:2" x14ac:dyDescent="0.25">
      <c r="B2115" s="32"/>
    </row>
    <row r="2116" spans="2:2" x14ac:dyDescent="0.25">
      <c r="B2116" s="32"/>
    </row>
    <row r="2117" spans="2:2" x14ac:dyDescent="0.25">
      <c r="B2117" s="32"/>
    </row>
    <row r="2118" spans="2:2" x14ac:dyDescent="0.25">
      <c r="B2118" s="32"/>
    </row>
    <row r="2119" spans="2:2" x14ac:dyDescent="0.25">
      <c r="B2119" s="32"/>
    </row>
    <row r="2120" spans="2:2" x14ac:dyDescent="0.25">
      <c r="B2120" s="32"/>
    </row>
    <row r="2121" spans="2:2" x14ac:dyDescent="0.25">
      <c r="B2121" s="32"/>
    </row>
    <row r="2122" spans="2:2" x14ac:dyDescent="0.25">
      <c r="B2122" s="32"/>
    </row>
    <row r="2123" spans="2:2" x14ac:dyDescent="0.25">
      <c r="B2123" s="32"/>
    </row>
    <row r="2124" spans="2:2" x14ac:dyDescent="0.25">
      <c r="B2124" s="32"/>
    </row>
    <row r="2125" spans="2:2" x14ac:dyDescent="0.25">
      <c r="B2125" s="32"/>
    </row>
    <row r="2126" spans="2:2" x14ac:dyDescent="0.25">
      <c r="B2126" s="32"/>
    </row>
    <row r="2127" spans="2:2" x14ac:dyDescent="0.25">
      <c r="B2127" s="32"/>
    </row>
    <row r="2128" spans="2:2" x14ac:dyDescent="0.25">
      <c r="B2128" s="32"/>
    </row>
    <row r="2129" spans="2:2" x14ac:dyDescent="0.25">
      <c r="B2129" s="32"/>
    </row>
    <row r="2130" spans="2:2" x14ac:dyDescent="0.25">
      <c r="B2130" s="32"/>
    </row>
    <row r="2131" spans="2:2" x14ac:dyDescent="0.25">
      <c r="B2131" s="32"/>
    </row>
    <row r="2132" spans="2:2" x14ac:dyDescent="0.25">
      <c r="B2132" s="32"/>
    </row>
    <row r="2133" spans="2:2" x14ac:dyDescent="0.25">
      <c r="B2133" s="32"/>
    </row>
    <row r="2134" spans="2:2" x14ac:dyDescent="0.25">
      <c r="B2134" s="32"/>
    </row>
    <row r="2135" spans="2:2" x14ac:dyDescent="0.25">
      <c r="B2135" s="32"/>
    </row>
    <row r="2136" spans="2:2" x14ac:dyDescent="0.25">
      <c r="B2136" s="32"/>
    </row>
    <row r="2137" spans="2:2" x14ac:dyDescent="0.25">
      <c r="B2137" s="32"/>
    </row>
    <row r="2138" spans="2:2" x14ac:dyDescent="0.25">
      <c r="B2138" s="32"/>
    </row>
    <row r="2139" spans="2:2" x14ac:dyDescent="0.25">
      <c r="B2139" s="32"/>
    </row>
    <row r="2140" spans="2:2" x14ac:dyDescent="0.25">
      <c r="B2140" s="32"/>
    </row>
    <row r="2141" spans="2:2" x14ac:dyDescent="0.25">
      <c r="B2141" s="32"/>
    </row>
    <row r="2142" spans="2:2" x14ac:dyDescent="0.25">
      <c r="B2142" s="32"/>
    </row>
    <row r="2143" spans="2:2" x14ac:dyDescent="0.25">
      <c r="B2143" s="32"/>
    </row>
    <row r="2144" spans="2:2" x14ac:dyDescent="0.25">
      <c r="B2144" s="32"/>
    </row>
    <row r="2145" spans="2:2" x14ac:dyDescent="0.25">
      <c r="B2145" s="32"/>
    </row>
    <row r="2146" spans="2:2" x14ac:dyDescent="0.25">
      <c r="B2146" s="32"/>
    </row>
    <row r="2147" spans="2:2" x14ac:dyDescent="0.25">
      <c r="B2147" s="32"/>
    </row>
    <row r="2148" spans="2:2" x14ac:dyDescent="0.25">
      <c r="B2148" s="32"/>
    </row>
    <row r="2149" spans="2:2" x14ac:dyDescent="0.25">
      <c r="B2149" s="32"/>
    </row>
    <row r="2150" spans="2:2" x14ac:dyDescent="0.25">
      <c r="B2150" s="32"/>
    </row>
    <row r="2151" spans="2:2" x14ac:dyDescent="0.25">
      <c r="B2151" s="32"/>
    </row>
    <row r="2152" spans="2:2" x14ac:dyDescent="0.25">
      <c r="B2152" s="32"/>
    </row>
    <row r="2153" spans="2:2" x14ac:dyDescent="0.25">
      <c r="B2153" s="32"/>
    </row>
    <row r="2154" spans="2:2" x14ac:dyDescent="0.25">
      <c r="B2154" s="32"/>
    </row>
    <row r="2155" spans="2:2" x14ac:dyDescent="0.25">
      <c r="B2155" s="32"/>
    </row>
    <row r="2156" spans="2:2" x14ac:dyDescent="0.25">
      <c r="B2156" s="32"/>
    </row>
    <row r="2157" spans="2:2" x14ac:dyDescent="0.25">
      <c r="B2157" s="32"/>
    </row>
    <row r="2158" spans="2:2" x14ac:dyDescent="0.25">
      <c r="B2158" s="32"/>
    </row>
    <row r="2159" spans="2:2" x14ac:dyDescent="0.25">
      <c r="B2159" s="32"/>
    </row>
    <row r="2160" spans="2:2" x14ac:dyDescent="0.25">
      <c r="B2160" s="32"/>
    </row>
    <row r="2161" spans="2:2" x14ac:dyDescent="0.25">
      <c r="B2161" s="32"/>
    </row>
    <row r="2162" spans="2:2" x14ac:dyDescent="0.25">
      <c r="B2162" s="32"/>
    </row>
    <row r="2163" spans="2:2" x14ac:dyDescent="0.25">
      <c r="B2163" s="32"/>
    </row>
    <row r="2164" spans="2:2" x14ac:dyDescent="0.25">
      <c r="B2164" s="32"/>
    </row>
    <row r="2165" spans="2:2" x14ac:dyDescent="0.25">
      <c r="B2165" s="32"/>
    </row>
    <row r="2166" spans="2:2" x14ac:dyDescent="0.25">
      <c r="B2166" s="32"/>
    </row>
    <row r="2167" spans="2:2" x14ac:dyDescent="0.25">
      <c r="B2167" s="32"/>
    </row>
    <row r="2168" spans="2:2" x14ac:dyDescent="0.25">
      <c r="B2168" s="32"/>
    </row>
    <row r="2169" spans="2:2" x14ac:dyDescent="0.25">
      <c r="B2169" s="32"/>
    </row>
    <row r="2170" spans="2:2" x14ac:dyDescent="0.25">
      <c r="B2170" s="32"/>
    </row>
    <row r="2171" spans="2:2" x14ac:dyDescent="0.25">
      <c r="B2171" s="32"/>
    </row>
    <row r="2172" spans="2:2" x14ac:dyDescent="0.25">
      <c r="B2172" s="32"/>
    </row>
    <row r="2173" spans="2:2" x14ac:dyDescent="0.25">
      <c r="B2173" s="32"/>
    </row>
    <row r="2174" spans="2:2" x14ac:dyDescent="0.25">
      <c r="B2174" s="32"/>
    </row>
    <row r="2175" spans="2:2" x14ac:dyDescent="0.25">
      <c r="B2175" s="32"/>
    </row>
    <row r="2176" spans="2:2" x14ac:dyDescent="0.25">
      <c r="B2176" s="32"/>
    </row>
    <row r="2177" spans="2:2" x14ac:dyDescent="0.25">
      <c r="B2177" s="32"/>
    </row>
    <row r="2178" spans="2:2" x14ac:dyDescent="0.25">
      <c r="B2178" s="32"/>
    </row>
    <row r="2179" spans="2:2" x14ac:dyDescent="0.25">
      <c r="B2179" s="32"/>
    </row>
    <row r="2180" spans="2:2" x14ac:dyDescent="0.25">
      <c r="B2180" s="32"/>
    </row>
    <row r="2181" spans="2:2" x14ac:dyDescent="0.25">
      <c r="B2181" s="32"/>
    </row>
    <row r="2182" spans="2:2" x14ac:dyDescent="0.25">
      <c r="B2182" s="32"/>
    </row>
    <row r="2183" spans="2:2" x14ac:dyDescent="0.25">
      <c r="B2183" s="32"/>
    </row>
    <row r="2184" spans="2:2" x14ac:dyDescent="0.25">
      <c r="B2184" s="32"/>
    </row>
    <row r="2185" spans="2:2" x14ac:dyDescent="0.25">
      <c r="B2185" s="32"/>
    </row>
    <row r="2186" spans="2:2" x14ac:dyDescent="0.25">
      <c r="B2186" s="32"/>
    </row>
    <row r="2187" spans="2:2" x14ac:dyDescent="0.25">
      <c r="B2187" s="32"/>
    </row>
    <row r="2188" spans="2:2" x14ac:dyDescent="0.25">
      <c r="B2188" s="32"/>
    </row>
    <row r="2189" spans="2:2" x14ac:dyDescent="0.25">
      <c r="B2189" s="32"/>
    </row>
    <row r="2190" spans="2:2" x14ac:dyDescent="0.25">
      <c r="B2190" s="32"/>
    </row>
    <row r="2191" spans="2:2" x14ac:dyDescent="0.25">
      <c r="B2191" s="32"/>
    </row>
    <row r="2192" spans="2:2" x14ac:dyDescent="0.25">
      <c r="B2192" s="32"/>
    </row>
    <row r="2193" spans="2:2" x14ac:dyDescent="0.25">
      <c r="B2193" s="32"/>
    </row>
    <row r="2194" spans="2:2" x14ac:dyDescent="0.25">
      <c r="B2194" s="32"/>
    </row>
    <row r="2195" spans="2:2" x14ac:dyDescent="0.25">
      <c r="B2195" s="32"/>
    </row>
    <row r="2196" spans="2:2" x14ac:dyDescent="0.25">
      <c r="B2196" s="32"/>
    </row>
    <row r="2197" spans="2:2" x14ac:dyDescent="0.25">
      <c r="B2197" s="32"/>
    </row>
    <row r="2198" spans="2:2" x14ac:dyDescent="0.25">
      <c r="B2198" s="32"/>
    </row>
    <row r="2199" spans="2:2" x14ac:dyDescent="0.25">
      <c r="B2199" s="32"/>
    </row>
    <row r="2200" spans="2:2" x14ac:dyDescent="0.25">
      <c r="B2200" s="32"/>
    </row>
    <row r="2201" spans="2:2" x14ac:dyDescent="0.25">
      <c r="B2201" s="32"/>
    </row>
    <row r="2202" spans="2:2" x14ac:dyDescent="0.25">
      <c r="B2202" s="32"/>
    </row>
    <row r="2203" spans="2:2" x14ac:dyDescent="0.25">
      <c r="B2203" s="32"/>
    </row>
    <row r="2204" spans="2:2" x14ac:dyDescent="0.25">
      <c r="B2204" s="32"/>
    </row>
    <row r="2205" spans="2:2" x14ac:dyDescent="0.25">
      <c r="B2205" s="32"/>
    </row>
    <row r="2206" spans="2:2" x14ac:dyDescent="0.25">
      <c r="B2206" s="32"/>
    </row>
    <row r="2207" spans="2:2" x14ac:dyDescent="0.25">
      <c r="B2207" s="32"/>
    </row>
    <row r="2208" spans="2:2" x14ac:dyDescent="0.25">
      <c r="B2208" s="32"/>
    </row>
    <row r="2209" spans="2:2" x14ac:dyDescent="0.25">
      <c r="B2209" s="32"/>
    </row>
    <row r="2210" spans="2:2" x14ac:dyDescent="0.25">
      <c r="B2210" s="32"/>
    </row>
    <row r="2211" spans="2:2" x14ac:dyDescent="0.25">
      <c r="B2211" s="32"/>
    </row>
    <row r="2212" spans="2:2" x14ac:dyDescent="0.25">
      <c r="B2212" s="32"/>
    </row>
    <row r="2213" spans="2:2" x14ac:dyDescent="0.25">
      <c r="B2213" s="32"/>
    </row>
    <row r="2214" spans="2:2" x14ac:dyDescent="0.25">
      <c r="B2214" s="32"/>
    </row>
    <row r="2215" spans="2:2" x14ac:dyDescent="0.25">
      <c r="B2215" s="32"/>
    </row>
    <row r="2216" spans="2:2" x14ac:dyDescent="0.25">
      <c r="B2216" s="32"/>
    </row>
    <row r="2217" spans="2:2" x14ac:dyDescent="0.25">
      <c r="B2217" s="32"/>
    </row>
    <row r="2218" spans="2:2" x14ac:dyDescent="0.25">
      <c r="B2218" s="32"/>
    </row>
    <row r="2219" spans="2:2" x14ac:dyDescent="0.25">
      <c r="B2219" s="32"/>
    </row>
    <row r="2220" spans="2:2" x14ac:dyDescent="0.25">
      <c r="B2220" s="32"/>
    </row>
    <row r="2221" spans="2:2" x14ac:dyDescent="0.25">
      <c r="B2221" s="32"/>
    </row>
    <row r="2222" spans="2:2" x14ac:dyDescent="0.25">
      <c r="B2222" s="32"/>
    </row>
    <row r="2223" spans="2:2" x14ac:dyDescent="0.25">
      <c r="B2223" s="32"/>
    </row>
    <row r="2224" spans="2:2" x14ac:dyDescent="0.25">
      <c r="B2224" s="32"/>
    </row>
    <row r="2225" spans="2:2" x14ac:dyDescent="0.25">
      <c r="B2225" s="32"/>
    </row>
    <row r="2226" spans="2:2" x14ac:dyDescent="0.25">
      <c r="B2226" s="32"/>
    </row>
    <row r="2227" spans="2:2" x14ac:dyDescent="0.25">
      <c r="B2227" s="32"/>
    </row>
    <row r="2228" spans="2:2" x14ac:dyDescent="0.25">
      <c r="B2228" s="32"/>
    </row>
    <row r="2229" spans="2:2" x14ac:dyDescent="0.25">
      <c r="B2229" s="32"/>
    </row>
    <row r="2230" spans="2:2" x14ac:dyDescent="0.25">
      <c r="B2230" s="32"/>
    </row>
    <row r="2231" spans="2:2" x14ac:dyDescent="0.25">
      <c r="B2231" s="32"/>
    </row>
    <row r="2232" spans="2:2" x14ac:dyDescent="0.25">
      <c r="B2232" s="32"/>
    </row>
    <row r="2233" spans="2:2" x14ac:dyDescent="0.25">
      <c r="B2233" s="32"/>
    </row>
    <row r="2234" spans="2:2" x14ac:dyDescent="0.25">
      <c r="B2234" s="32"/>
    </row>
    <row r="2235" spans="2:2" x14ac:dyDescent="0.25">
      <c r="B2235" s="32"/>
    </row>
    <row r="2236" spans="2:2" x14ac:dyDescent="0.25">
      <c r="B2236" s="32"/>
    </row>
    <row r="2237" spans="2:2" x14ac:dyDescent="0.25">
      <c r="B2237" s="32"/>
    </row>
    <row r="2238" spans="2:2" x14ac:dyDescent="0.25">
      <c r="B2238" s="32"/>
    </row>
    <row r="2239" spans="2:2" x14ac:dyDescent="0.25">
      <c r="B2239" s="32"/>
    </row>
    <row r="2240" spans="2:2" x14ac:dyDescent="0.25">
      <c r="B2240" s="32"/>
    </row>
    <row r="2241" spans="2:2" x14ac:dyDescent="0.25">
      <c r="B2241" s="32"/>
    </row>
    <row r="2242" spans="2:2" x14ac:dyDescent="0.25">
      <c r="B2242" s="32"/>
    </row>
    <row r="2243" spans="2:2" x14ac:dyDescent="0.25">
      <c r="B2243" s="32"/>
    </row>
    <row r="2244" spans="2:2" x14ac:dyDescent="0.25">
      <c r="B2244" s="32"/>
    </row>
    <row r="2245" spans="2:2" x14ac:dyDescent="0.25">
      <c r="B2245" s="32"/>
    </row>
    <row r="2246" spans="2:2" x14ac:dyDescent="0.25">
      <c r="B2246" s="32"/>
    </row>
    <row r="2247" spans="2:2" x14ac:dyDescent="0.25">
      <c r="B2247" s="32"/>
    </row>
    <row r="2248" spans="2:2" x14ac:dyDescent="0.25">
      <c r="B2248" s="32"/>
    </row>
    <row r="2249" spans="2:2" x14ac:dyDescent="0.25">
      <c r="B2249" s="32"/>
    </row>
    <row r="2250" spans="2:2" x14ac:dyDescent="0.25">
      <c r="B2250" s="32"/>
    </row>
    <row r="2251" spans="2:2" x14ac:dyDescent="0.25">
      <c r="B2251" s="32"/>
    </row>
    <row r="2252" spans="2:2" x14ac:dyDescent="0.25">
      <c r="B2252" s="32"/>
    </row>
    <row r="2253" spans="2:2" x14ac:dyDescent="0.25">
      <c r="B2253" s="32"/>
    </row>
    <row r="2254" spans="2:2" x14ac:dyDescent="0.25">
      <c r="B2254" s="32"/>
    </row>
    <row r="2255" spans="2:2" x14ac:dyDescent="0.25">
      <c r="B2255" s="32"/>
    </row>
    <row r="2256" spans="2:2" x14ac:dyDescent="0.25">
      <c r="B2256" s="32"/>
    </row>
    <row r="2257" spans="2:2" x14ac:dyDescent="0.25">
      <c r="B2257" s="32"/>
    </row>
    <row r="2258" spans="2:2" x14ac:dyDescent="0.25">
      <c r="B2258" s="32"/>
    </row>
    <row r="2259" spans="2:2" x14ac:dyDescent="0.25">
      <c r="B2259" s="32"/>
    </row>
    <row r="2260" spans="2:2" x14ac:dyDescent="0.25">
      <c r="B2260" s="32"/>
    </row>
    <row r="2261" spans="2:2" x14ac:dyDescent="0.25">
      <c r="B2261" s="32"/>
    </row>
    <row r="2262" spans="2:2" x14ac:dyDescent="0.25">
      <c r="B2262" s="32"/>
    </row>
    <row r="2263" spans="2:2" x14ac:dyDescent="0.25">
      <c r="B2263" s="32"/>
    </row>
    <row r="2264" spans="2:2" x14ac:dyDescent="0.25">
      <c r="B2264" s="32"/>
    </row>
    <row r="2265" spans="2:2" x14ac:dyDescent="0.25">
      <c r="B2265" s="32"/>
    </row>
    <row r="2266" spans="2:2" x14ac:dyDescent="0.25">
      <c r="B2266" s="32"/>
    </row>
    <row r="2267" spans="2:2" x14ac:dyDescent="0.25">
      <c r="B2267" s="32"/>
    </row>
    <row r="2268" spans="2:2" x14ac:dyDescent="0.25">
      <c r="B2268" s="32"/>
    </row>
    <row r="2269" spans="2:2" x14ac:dyDescent="0.25">
      <c r="B2269" s="32"/>
    </row>
    <row r="2270" spans="2:2" x14ac:dyDescent="0.25">
      <c r="B2270" s="32"/>
    </row>
    <row r="2271" spans="2:2" x14ac:dyDescent="0.25">
      <c r="B2271" s="32"/>
    </row>
    <row r="2272" spans="2:2" x14ac:dyDescent="0.25">
      <c r="B2272" s="32"/>
    </row>
    <row r="2273" spans="2:2" x14ac:dyDescent="0.25">
      <c r="B2273" s="32"/>
    </row>
    <row r="2274" spans="2:2" x14ac:dyDescent="0.25">
      <c r="B2274" s="32"/>
    </row>
    <row r="2275" spans="2:2" x14ac:dyDescent="0.25">
      <c r="B2275" s="32"/>
    </row>
    <row r="2276" spans="2:2" x14ac:dyDescent="0.25">
      <c r="B2276" s="32"/>
    </row>
    <row r="2277" spans="2:2" x14ac:dyDescent="0.25">
      <c r="B2277" s="32"/>
    </row>
    <row r="2278" spans="2:2" x14ac:dyDescent="0.25">
      <c r="B2278" s="32"/>
    </row>
    <row r="2279" spans="2:2" x14ac:dyDescent="0.25">
      <c r="B2279" s="32"/>
    </row>
    <row r="2280" spans="2:2" x14ac:dyDescent="0.25">
      <c r="B2280" s="32"/>
    </row>
    <row r="2281" spans="2:2" x14ac:dyDescent="0.25">
      <c r="B2281" s="32"/>
    </row>
    <row r="2282" spans="2:2" x14ac:dyDescent="0.25">
      <c r="B2282" s="32"/>
    </row>
    <row r="2283" spans="2:2" x14ac:dyDescent="0.25">
      <c r="B2283" s="32"/>
    </row>
    <row r="2284" spans="2:2" x14ac:dyDescent="0.25">
      <c r="B2284" s="32"/>
    </row>
    <row r="2285" spans="2:2" x14ac:dyDescent="0.25">
      <c r="B2285" s="32"/>
    </row>
    <row r="2286" spans="2:2" x14ac:dyDescent="0.25">
      <c r="B2286" s="32"/>
    </row>
    <row r="2287" spans="2:2" x14ac:dyDescent="0.25">
      <c r="B2287" s="32"/>
    </row>
    <row r="2288" spans="2:2" x14ac:dyDescent="0.25">
      <c r="B2288" s="32"/>
    </row>
    <row r="2289" spans="2:2" x14ac:dyDescent="0.25">
      <c r="B2289" s="32"/>
    </row>
    <row r="2290" spans="2:2" x14ac:dyDescent="0.25">
      <c r="B2290" s="32"/>
    </row>
    <row r="2291" spans="2:2" x14ac:dyDescent="0.25">
      <c r="B2291" s="32"/>
    </row>
    <row r="2292" spans="2:2" x14ac:dyDescent="0.25">
      <c r="B2292" s="32"/>
    </row>
    <row r="2293" spans="2:2" x14ac:dyDescent="0.25">
      <c r="B2293" s="32"/>
    </row>
    <row r="2294" spans="2:2" x14ac:dyDescent="0.25">
      <c r="B2294" s="32"/>
    </row>
    <row r="2295" spans="2:2" x14ac:dyDescent="0.25">
      <c r="B2295" s="32"/>
    </row>
    <row r="2296" spans="2:2" x14ac:dyDescent="0.25">
      <c r="B2296" s="32"/>
    </row>
    <row r="2297" spans="2:2" x14ac:dyDescent="0.25">
      <c r="B2297" s="32"/>
    </row>
    <row r="2298" spans="2:2" x14ac:dyDescent="0.25">
      <c r="B2298" s="32"/>
    </row>
    <row r="2299" spans="2:2" x14ac:dyDescent="0.25">
      <c r="B2299" s="32"/>
    </row>
    <row r="2300" spans="2:2" x14ac:dyDescent="0.25">
      <c r="B2300" s="32"/>
    </row>
    <row r="2301" spans="2:2" x14ac:dyDescent="0.25">
      <c r="B2301" s="32"/>
    </row>
    <row r="2302" spans="2:2" x14ac:dyDescent="0.25">
      <c r="B2302" s="32"/>
    </row>
    <row r="2303" spans="2:2" x14ac:dyDescent="0.25">
      <c r="B2303" s="32"/>
    </row>
    <row r="2304" spans="2:2" x14ac:dyDescent="0.25">
      <c r="B2304" s="32"/>
    </row>
    <row r="2305" spans="2:2" x14ac:dyDescent="0.25">
      <c r="B2305" s="32"/>
    </row>
    <row r="2306" spans="2:2" x14ac:dyDescent="0.25">
      <c r="B2306" s="32"/>
    </row>
    <row r="2307" spans="2:2" x14ac:dyDescent="0.25">
      <c r="B2307" s="32"/>
    </row>
    <row r="2308" spans="2:2" x14ac:dyDescent="0.25">
      <c r="B2308" s="32"/>
    </row>
    <row r="2309" spans="2:2" x14ac:dyDescent="0.25">
      <c r="B2309" s="32"/>
    </row>
    <row r="2310" spans="2:2" x14ac:dyDescent="0.25">
      <c r="B2310" s="32"/>
    </row>
    <row r="2311" spans="2:2" x14ac:dyDescent="0.25">
      <c r="B2311" s="32"/>
    </row>
    <row r="2312" spans="2:2" x14ac:dyDescent="0.25">
      <c r="B2312" s="32"/>
    </row>
    <row r="2313" spans="2:2" x14ac:dyDescent="0.25">
      <c r="B2313" s="32"/>
    </row>
    <row r="2314" spans="2:2" x14ac:dyDescent="0.25">
      <c r="B2314" s="32"/>
    </row>
    <row r="2315" spans="2:2" x14ac:dyDescent="0.25">
      <c r="B2315" s="32"/>
    </row>
    <row r="2316" spans="2:2" x14ac:dyDescent="0.25">
      <c r="B2316" s="32"/>
    </row>
    <row r="2317" spans="2:2" x14ac:dyDescent="0.25">
      <c r="B2317" s="32"/>
    </row>
    <row r="2318" spans="2:2" x14ac:dyDescent="0.25">
      <c r="B2318" s="32"/>
    </row>
    <row r="2319" spans="2:2" x14ac:dyDescent="0.25">
      <c r="B2319" s="32"/>
    </row>
    <row r="2320" spans="2:2" x14ac:dyDescent="0.25">
      <c r="B2320" s="32"/>
    </row>
    <row r="2321" spans="2:2" x14ac:dyDescent="0.25">
      <c r="B2321" s="32"/>
    </row>
    <row r="2322" spans="2:2" x14ac:dyDescent="0.25">
      <c r="B2322" s="32"/>
    </row>
    <row r="2323" spans="2:2" x14ac:dyDescent="0.25">
      <c r="B2323" s="32"/>
    </row>
    <row r="2324" spans="2:2" x14ac:dyDescent="0.25">
      <c r="B2324" s="32"/>
    </row>
    <row r="2325" spans="2:2" x14ac:dyDescent="0.25">
      <c r="B2325" s="32"/>
    </row>
    <row r="2326" spans="2:2" x14ac:dyDescent="0.25">
      <c r="B2326" s="32"/>
    </row>
    <row r="2327" spans="2:2" x14ac:dyDescent="0.25">
      <c r="B2327" s="32"/>
    </row>
    <row r="2328" spans="2:2" x14ac:dyDescent="0.25">
      <c r="B2328" s="32"/>
    </row>
    <row r="2329" spans="2:2" x14ac:dyDescent="0.25">
      <c r="B2329" s="32"/>
    </row>
    <row r="2330" spans="2:2" x14ac:dyDescent="0.25">
      <c r="B2330" s="32"/>
    </row>
    <row r="2331" spans="2:2" x14ac:dyDescent="0.25">
      <c r="B2331" s="32"/>
    </row>
    <row r="2332" spans="2:2" x14ac:dyDescent="0.25">
      <c r="B2332" s="32"/>
    </row>
    <row r="2333" spans="2:2" x14ac:dyDescent="0.25">
      <c r="B2333" s="32"/>
    </row>
    <row r="2334" spans="2:2" x14ac:dyDescent="0.25">
      <c r="B2334" s="32"/>
    </row>
    <row r="2335" spans="2:2" x14ac:dyDescent="0.25">
      <c r="B2335" s="32"/>
    </row>
    <row r="2336" spans="2:2" x14ac:dyDescent="0.25">
      <c r="B2336" s="32"/>
    </row>
    <row r="2337" spans="2:2" x14ac:dyDescent="0.25">
      <c r="B2337" s="32"/>
    </row>
    <row r="2338" spans="2:2" x14ac:dyDescent="0.25">
      <c r="B2338" s="32"/>
    </row>
    <row r="2339" spans="2:2" x14ac:dyDescent="0.25">
      <c r="B2339" s="32"/>
    </row>
    <row r="2340" spans="2:2" x14ac:dyDescent="0.25">
      <c r="B2340" s="32"/>
    </row>
    <row r="2341" spans="2:2" x14ac:dyDescent="0.25">
      <c r="B2341" s="32"/>
    </row>
    <row r="2342" spans="2:2" x14ac:dyDescent="0.25">
      <c r="B2342" s="32"/>
    </row>
    <row r="2343" spans="2:2" x14ac:dyDescent="0.25">
      <c r="B2343" s="32"/>
    </row>
    <row r="2344" spans="2:2" x14ac:dyDescent="0.25">
      <c r="B2344" s="32"/>
    </row>
    <row r="2345" spans="2:2" x14ac:dyDescent="0.25">
      <c r="B2345" s="32"/>
    </row>
    <row r="2346" spans="2:2" x14ac:dyDescent="0.25">
      <c r="B2346" s="32"/>
    </row>
    <row r="2347" spans="2:2" x14ac:dyDescent="0.25">
      <c r="B2347" s="32"/>
    </row>
    <row r="2348" spans="2:2" x14ac:dyDescent="0.25">
      <c r="B2348" s="32"/>
    </row>
    <row r="2349" spans="2:2" x14ac:dyDescent="0.25">
      <c r="B2349" s="32"/>
    </row>
    <row r="2350" spans="2:2" x14ac:dyDescent="0.25">
      <c r="B2350" s="32"/>
    </row>
    <row r="2351" spans="2:2" x14ac:dyDescent="0.25">
      <c r="B2351" s="32"/>
    </row>
    <row r="2352" spans="2:2" x14ac:dyDescent="0.25">
      <c r="B2352" s="32"/>
    </row>
    <row r="2353" spans="2:2" x14ac:dyDescent="0.25">
      <c r="B2353" s="32"/>
    </row>
    <row r="2354" spans="2:2" x14ac:dyDescent="0.25">
      <c r="B2354" s="32"/>
    </row>
    <row r="2355" spans="2:2" x14ac:dyDescent="0.25">
      <c r="B2355" s="32"/>
    </row>
    <row r="2356" spans="2:2" x14ac:dyDescent="0.25">
      <c r="B2356" s="32"/>
    </row>
    <row r="2357" spans="2:2" x14ac:dyDescent="0.25">
      <c r="B2357" s="32"/>
    </row>
    <row r="2358" spans="2:2" x14ac:dyDescent="0.25">
      <c r="B2358" s="32"/>
    </row>
    <row r="2359" spans="2:2" x14ac:dyDescent="0.25">
      <c r="B2359" s="32"/>
    </row>
    <row r="2360" spans="2:2" x14ac:dyDescent="0.25">
      <c r="B2360" s="32"/>
    </row>
    <row r="2361" spans="2:2" x14ac:dyDescent="0.25">
      <c r="B2361" s="32"/>
    </row>
    <row r="2362" spans="2:2" x14ac:dyDescent="0.25">
      <c r="B2362" s="32"/>
    </row>
    <row r="2363" spans="2:2" x14ac:dyDescent="0.25">
      <c r="B2363" s="32"/>
    </row>
    <row r="2364" spans="2:2" x14ac:dyDescent="0.25">
      <c r="B2364" s="32"/>
    </row>
    <row r="2365" spans="2:2" x14ac:dyDescent="0.25">
      <c r="B2365" s="32"/>
    </row>
    <row r="2366" spans="2:2" x14ac:dyDescent="0.25">
      <c r="B2366" s="32"/>
    </row>
    <row r="2367" spans="2:2" x14ac:dyDescent="0.25">
      <c r="B2367" s="32"/>
    </row>
    <row r="2368" spans="2:2" x14ac:dyDescent="0.25">
      <c r="B2368" s="32"/>
    </row>
    <row r="2369" spans="2:2" x14ac:dyDescent="0.25">
      <c r="B2369" s="32"/>
    </row>
    <row r="2370" spans="2:2" x14ac:dyDescent="0.25">
      <c r="B2370" s="32"/>
    </row>
    <row r="2371" spans="2:2" x14ac:dyDescent="0.25">
      <c r="B2371" s="32"/>
    </row>
    <row r="2372" spans="2:2" x14ac:dyDescent="0.25">
      <c r="B2372" s="32"/>
    </row>
    <row r="2373" spans="2:2" x14ac:dyDescent="0.25">
      <c r="B2373" s="32"/>
    </row>
    <row r="2374" spans="2:2" x14ac:dyDescent="0.25">
      <c r="B2374" s="32"/>
    </row>
    <row r="2375" spans="2:2" x14ac:dyDescent="0.25">
      <c r="B2375" s="32"/>
    </row>
    <row r="2376" spans="2:2" x14ac:dyDescent="0.25">
      <c r="B2376" s="32"/>
    </row>
    <row r="2377" spans="2:2" x14ac:dyDescent="0.25">
      <c r="B2377" s="32"/>
    </row>
    <row r="2378" spans="2:2" x14ac:dyDescent="0.25">
      <c r="B2378" s="32"/>
    </row>
    <row r="2379" spans="2:2" x14ac:dyDescent="0.25">
      <c r="B2379" s="32"/>
    </row>
    <row r="2380" spans="2:2" x14ac:dyDescent="0.25">
      <c r="B2380" s="32"/>
    </row>
    <row r="2381" spans="2:2" x14ac:dyDescent="0.25">
      <c r="B2381" s="32"/>
    </row>
    <row r="2382" spans="2:2" x14ac:dyDescent="0.25">
      <c r="B2382" s="32"/>
    </row>
    <row r="2383" spans="2:2" x14ac:dyDescent="0.25">
      <c r="B2383" s="32"/>
    </row>
    <row r="2384" spans="2:2" x14ac:dyDescent="0.25">
      <c r="B2384" s="32"/>
    </row>
    <row r="2385" spans="2:2" x14ac:dyDescent="0.25">
      <c r="B2385" s="32"/>
    </row>
    <row r="2386" spans="2:2" x14ac:dyDescent="0.25">
      <c r="B2386" s="32"/>
    </row>
    <row r="2387" spans="2:2" x14ac:dyDescent="0.25">
      <c r="B2387" s="32"/>
    </row>
    <row r="2388" spans="2:2" x14ac:dyDescent="0.25">
      <c r="B2388" s="32"/>
    </row>
    <row r="2389" spans="2:2" x14ac:dyDescent="0.25">
      <c r="B2389" s="32"/>
    </row>
    <row r="2390" spans="2:2" x14ac:dyDescent="0.25">
      <c r="B2390" s="32"/>
    </row>
    <row r="2391" spans="2:2" x14ac:dyDescent="0.25">
      <c r="B2391" s="32"/>
    </row>
    <row r="2392" spans="2:2" x14ac:dyDescent="0.25">
      <c r="B2392" s="32"/>
    </row>
    <row r="2393" spans="2:2" x14ac:dyDescent="0.25">
      <c r="B2393" s="32"/>
    </row>
    <row r="2394" spans="2:2" x14ac:dyDescent="0.25">
      <c r="B2394" s="32"/>
    </row>
    <row r="2395" spans="2:2" x14ac:dyDescent="0.25">
      <c r="B2395" s="32"/>
    </row>
    <row r="2396" spans="2:2" x14ac:dyDescent="0.25">
      <c r="B2396" s="32"/>
    </row>
    <row r="2397" spans="2:2" x14ac:dyDescent="0.25">
      <c r="B2397" s="32"/>
    </row>
    <row r="2398" spans="2:2" x14ac:dyDescent="0.25">
      <c r="B2398" s="32"/>
    </row>
    <row r="2399" spans="2:2" x14ac:dyDescent="0.25">
      <c r="B2399" s="32"/>
    </row>
    <row r="2400" spans="2:2" x14ac:dyDescent="0.25">
      <c r="B2400" s="32"/>
    </row>
    <row r="2401" spans="2:2" x14ac:dyDescent="0.25">
      <c r="B2401" s="32"/>
    </row>
    <row r="2402" spans="2:2" x14ac:dyDescent="0.25">
      <c r="B2402" s="32"/>
    </row>
    <row r="2403" spans="2:2" x14ac:dyDescent="0.25">
      <c r="B2403" s="32"/>
    </row>
    <row r="2404" spans="2:2" x14ac:dyDescent="0.25">
      <c r="B2404" s="32"/>
    </row>
    <row r="2405" spans="2:2" x14ac:dyDescent="0.25">
      <c r="B2405" s="32"/>
    </row>
    <row r="2406" spans="2:2" x14ac:dyDescent="0.25">
      <c r="B2406" s="32"/>
    </row>
    <row r="2407" spans="2:2" x14ac:dyDescent="0.25">
      <c r="B2407" s="32"/>
    </row>
    <row r="2408" spans="2:2" x14ac:dyDescent="0.25">
      <c r="B2408" s="32"/>
    </row>
    <row r="2409" spans="2:2" x14ac:dyDescent="0.25">
      <c r="B2409" s="32"/>
    </row>
    <row r="2410" spans="2:2" x14ac:dyDescent="0.25">
      <c r="B2410" s="32"/>
    </row>
    <row r="2411" spans="2:2" x14ac:dyDescent="0.25">
      <c r="B2411" s="32"/>
    </row>
    <row r="2412" spans="2:2" x14ac:dyDescent="0.25">
      <c r="B2412" s="32"/>
    </row>
    <row r="2413" spans="2:2" x14ac:dyDescent="0.25">
      <c r="B2413" s="32"/>
    </row>
    <row r="2414" spans="2:2" x14ac:dyDescent="0.25">
      <c r="B2414" s="32"/>
    </row>
    <row r="2415" spans="2:2" x14ac:dyDescent="0.25">
      <c r="B2415" s="32"/>
    </row>
    <row r="2416" spans="2:2" x14ac:dyDescent="0.25">
      <c r="B2416" s="32"/>
    </row>
    <row r="2417" spans="2:2" x14ac:dyDescent="0.25">
      <c r="B2417" s="32"/>
    </row>
    <row r="2418" spans="2:2" x14ac:dyDescent="0.25">
      <c r="B2418" s="32"/>
    </row>
    <row r="2419" spans="2:2" x14ac:dyDescent="0.25">
      <c r="B2419" s="32"/>
    </row>
    <row r="2420" spans="2:2" x14ac:dyDescent="0.25">
      <c r="B2420" s="32"/>
    </row>
    <row r="2421" spans="2:2" x14ac:dyDescent="0.25">
      <c r="B2421" s="32"/>
    </row>
    <row r="2422" spans="2:2" x14ac:dyDescent="0.25">
      <c r="B2422" s="32"/>
    </row>
    <row r="2423" spans="2:2" x14ac:dyDescent="0.25">
      <c r="B2423" s="32"/>
    </row>
    <row r="2424" spans="2:2" x14ac:dyDescent="0.25">
      <c r="B2424" s="32"/>
    </row>
    <row r="2425" spans="2:2" x14ac:dyDescent="0.25">
      <c r="B2425" s="32"/>
    </row>
    <row r="2426" spans="2:2" x14ac:dyDescent="0.25">
      <c r="B2426" s="32"/>
    </row>
    <row r="2427" spans="2:2" x14ac:dyDescent="0.25">
      <c r="B2427" s="32"/>
    </row>
    <row r="2428" spans="2:2" x14ac:dyDescent="0.25">
      <c r="B2428" s="32"/>
    </row>
    <row r="2429" spans="2:2" x14ac:dyDescent="0.25">
      <c r="B2429" s="32"/>
    </row>
    <row r="2430" spans="2:2" x14ac:dyDescent="0.25">
      <c r="B2430" s="32"/>
    </row>
    <row r="2431" spans="2:2" x14ac:dyDescent="0.25">
      <c r="B2431" s="32"/>
    </row>
    <row r="2432" spans="2:2" x14ac:dyDescent="0.25">
      <c r="B2432" s="32"/>
    </row>
    <row r="2433" spans="2:2" x14ac:dyDescent="0.25">
      <c r="B2433" s="32"/>
    </row>
    <row r="2434" spans="2:2" x14ac:dyDescent="0.25">
      <c r="B2434" s="32"/>
    </row>
    <row r="2435" spans="2:2" x14ac:dyDescent="0.25">
      <c r="B2435" s="32"/>
    </row>
    <row r="2436" spans="2:2" x14ac:dyDescent="0.25">
      <c r="B2436" s="32"/>
    </row>
    <row r="2437" spans="2:2" x14ac:dyDescent="0.25">
      <c r="B2437" s="32"/>
    </row>
    <row r="2438" spans="2:2" x14ac:dyDescent="0.25">
      <c r="B2438" s="32"/>
    </row>
    <row r="2439" spans="2:2" x14ac:dyDescent="0.25">
      <c r="B2439" s="32"/>
    </row>
    <row r="2440" spans="2:2" x14ac:dyDescent="0.25">
      <c r="B2440" s="32"/>
    </row>
    <row r="2441" spans="2:2" x14ac:dyDescent="0.25">
      <c r="B2441" s="32"/>
    </row>
    <row r="2442" spans="2:2" x14ac:dyDescent="0.25">
      <c r="B2442" s="32"/>
    </row>
    <row r="2443" spans="2:2" x14ac:dyDescent="0.25">
      <c r="B2443" s="32"/>
    </row>
    <row r="2444" spans="2:2" x14ac:dyDescent="0.25">
      <c r="B2444" s="32"/>
    </row>
    <row r="2445" spans="2:2" x14ac:dyDescent="0.25">
      <c r="B2445" s="32"/>
    </row>
    <row r="2446" spans="2:2" x14ac:dyDescent="0.25">
      <c r="B2446" s="32"/>
    </row>
    <row r="2447" spans="2:2" x14ac:dyDescent="0.25">
      <c r="B2447" s="32"/>
    </row>
    <row r="2448" spans="2:2" x14ac:dyDescent="0.25">
      <c r="B2448" s="32"/>
    </row>
    <row r="2449" spans="2:2" x14ac:dyDescent="0.25">
      <c r="B2449" s="32"/>
    </row>
    <row r="2450" spans="2:2" x14ac:dyDescent="0.25">
      <c r="B2450" s="32"/>
    </row>
    <row r="2451" spans="2:2" x14ac:dyDescent="0.25">
      <c r="B2451" s="32"/>
    </row>
    <row r="2452" spans="2:2" x14ac:dyDescent="0.25">
      <c r="B2452" s="32"/>
    </row>
    <row r="2453" spans="2:2" x14ac:dyDescent="0.25">
      <c r="B2453" s="32"/>
    </row>
    <row r="2454" spans="2:2" x14ac:dyDescent="0.25">
      <c r="B2454" s="32"/>
    </row>
    <row r="2455" spans="2:2" x14ac:dyDescent="0.25">
      <c r="B2455" s="32"/>
    </row>
    <row r="2456" spans="2:2" x14ac:dyDescent="0.25">
      <c r="B2456" s="32"/>
    </row>
    <row r="2457" spans="2:2" x14ac:dyDescent="0.25">
      <c r="B2457" s="32"/>
    </row>
    <row r="2458" spans="2:2" x14ac:dyDescent="0.25">
      <c r="B2458" s="32"/>
    </row>
    <row r="2459" spans="2:2" x14ac:dyDescent="0.25">
      <c r="B2459" s="32"/>
    </row>
    <row r="2460" spans="2:2" x14ac:dyDescent="0.25">
      <c r="B2460" s="32"/>
    </row>
    <row r="2461" spans="2:2" x14ac:dyDescent="0.25">
      <c r="B2461" s="32"/>
    </row>
    <row r="2462" spans="2:2" x14ac:dyDescent="0.25">
      <c r="B2462" s="32"/>
    </row>
    <row r="2463" spans="2:2" x14ac:dyDescent="0.25">
      <c r="B2463" s="32"/>
    </row>
    <row r="2464" spans="2:2" x14ac:dyDescent="0.25">
      <c r="B2464" s="32"/>
    </row>
    <row r="2465" spans="2:2" x14ac:dyDescent="0.25">
      <c r="B2465" s="32"/>
    </row>
    <row r="2466" spans="2:2" x14ac:dyDescent="0.25">
      <c r="B2466" s="32"/>
    </row>
    <row r="2467" spans="2:2" x14ac:dyDescent="0.25">
      <c r="B2467" s="32"/>
    </row>
    <row r="2468" spans="2:2" x14ac:dyDescent="0.25">
      <c r="B2468" s="32"/>
    </row>
    <row r="2469" spans="2:2" x14ac:dyDescent="0.25">
      <c r="B2469" s="32"/>
    </row>
    <row r="2470" spans="2:2" x14ac:dyDescent="0.25">
      <c r="B2470" s="32"/>
    </row>
    <row r="2471" spans="2:2" x14ac:dyDescent="0.25">
      <c r="B2471" s="32"/>
    </row>
    <row r="2472" spans="2:2" x14ac:dyDescent="0.25">
      <c r="B2472" s="32"/>
    </row>
    <row r="2473" spans="2:2" x14ac:dyDescent="0.25">
      <c r="B2473" s="32"/>
    </row>
    <row r="2474" spans="2:2" x14ac:dyDescent="0.25">
      <c r="B2474" s="32"/>
    </row>
    <row r="2475" spans="2:2" x14ac:dyDescent="0.25">
      <c r="B2475" s="32"/>
    </row>
    <row r="2476" spans="2:2" x14ac:dyDescent="0.25">
      <c r="B2476" s="32"/>
    </row>
    <row r="2477" spans="2:2" x14ac:dyDescent="0.25">
      <c r="B2477" s="32"/>
    </row>
    <row r="2478" spans="2:2" x14ac:dyDescent="0.25">
      <c r="B2478" s="32"/>
    </row>
    <row r="2479" spans="2:2" x14ac:dyDescent="0.25">
      <c r="B2479" s="32"/>
    </row>
    <row r="2480" spans="2:2" x14ac:dyDescent="0.25">
      <c r="B2480" s="32"/>
    </row>
    <row r="2481" spans="2:2" x14ac:dyDescent="0.25">
      <c r="B2481" s="32"/>
    </row>
    <row r="2482" spans="2:2" x14ac:dyDescent="0.25">
      <c r="B2482" s="32"/>
    </row>
    <row r="2483" spans="2:2" x14ac:dyDescent="0.25">
      <c r="B2483" s="32"/>
    </row>
    <row r="2484" spans="2:2" x14ac:dyDescent="0.25">
      <c r="B2484" s="32"/>
    </row>
    <row r="2485" spans="2:2" x14ac:dyDescent="0.25">
      <c r="B2485" s="32"/>
    </row>
    <row r="2486" spans="2:2" x14ac:dyDescent="0.25">
      <c r="B2486" s="32"/>
    </row>
    <row r="2487" spans="2:2" x14ac:dyDescent="0.25">
      <c r="B2487" s="32"/>
    </row>
    <row r="2488" spans="2:2" x14ac:dyDescent="0.25">
      <c r="B2488" s="32"/>
    </row>
    <row r="2489" spans="2:2" x14ac:dyDescent="0.25">
      <c r="B2489" s="32"/>
    </row>
    <row r="2490" spans="2:2" x14ac:dyDescent="0.25">
      <c r="B2490" s="32"/>
    </row>
    <row r="2491" spans="2:2" x14ac:dyDescent="0.25">
      <c r="B2491" s="32"/>
    </row>
    <row r="2492" spans="2:2" x14ac:dyDescent="0.25">
      <c r="B2492" s="32"/>
    </row>
    <row r="2493" spans="2:2" x14ac:dyDescent="0.25">
      <c r="B2493" s="32"/>
    </row>
    <row r="2494" spans="2:2" x14ac:dyDescent="0.25">
      <c r="B2494" s="32"/>
    </row>
    <row r="2495" spans="2:2" x14ac:dyDescent="0.25">
      <c r="B2495" s="32"/>
    </row>
    <row r="2496" spans="2:2" x14ac:dyDescent="0.25">
      <c r="B2496" s="32"/>
    </row>
    <row r="2497" spans="2:2" x14ac:dyDescent="0.25">
      <c r="B2497" s="32"/>
    </row>
    <row r="2498" spans="2:2" x14ac:dyDescent="0.25">
      <c r="B2498" s="32"/>
    </row>
    <row r="2499" spans="2:2" x14ac:dyDescent="0.25">
      <c r="B2499" s="32"/>
    </row>
    <row r="2500" spans="2:2" x14ac:dyDescent="0.25">
      <c r="B2500" s="32"/>
    </row>
    <row r="2501" spans="2:2" x14ac:dyDescent="0.25">
      <c r="B2501" s="32"/>
    </row>
    <row r="2502" spans="2:2" x14ac:dyDescent="0.25">
      <c r="B2502" s="32"/>
    </row>
    <row r="2503" spans="2:2" x14ac:dyDescent="0.25">
      <c r="B2503" s="32"/>
    </row>
    <row r="2504" spans="2:2" x14ac:dyDescent="0.25">
      <c r="B2504" s="32"/>
    </row>
    <row r="2505" spans="2:2" x14ac:dyDescent="0.25">
      <c r="B2505" s="32"/>
    </row>
    <row r="2506" spans="2:2" x14ac:dyDescent="0.25">
      <c r="B2506" s="32"/>
    </row>
    <row r="2507" spans="2:2" x14ac:dyDescent="0.25">
      <c r="B2507" s="32"/>
    </row>
    <row r="2508" spans="2:2" x14ac:dyDescent="0.25">
      <c r="B2508" s="32"/>
    </row>
    <row r="2509" spans="2:2" x14ac:dyDescent="0.25">
      <c r="B2509" s="32"/>
    </row>
    <row r="2510" spans="2:2" x14ac:dyDescent="0.25">
      <c r="B2510" s="32"/>
    </row>
    <row r="2511" spans="2:2" x14ac:dyDescent="0.25">
      <c r="B2511" s="32"/>
    </row>
    <row r="2512" spans="2:2" x14ac:dyDescent="0.25">
      <c r="B2512" s="32"/>
    </row>
    <row r="2513" spans="2:2" x14ac:dyDescent="0.25">
      <c r="B2513" s="32"/>
    </row>
    <row r="2514" spans="2:2" x14ac:dyDescent="0.25">
      <c r="B2514" s="32"/>
    </row>
    <row r="2515" spans="2:2" x14ac:dyDescent="0.25">
      <c r="B2515" s="32"/>
    </row>
    <row r="2516" spans="2:2" x14ac:dyDescent="0.25">
      <c r="B2516" s="32"/>
    </row>
    <row r="2517" spans="2:2" x14ac:dyDescent="0.25">
      <c r="B2517" s="32"/>
    </row>
    <row r="2518" spans="2:2" x14ac:dyDescent="0.25">
      <c r="B2518" s="32"/>
    </row>
    <row r="2519" spans="2:2" x14ac:dyDescent="0.25">
      <c r="B2519" s="32"/>
    </row>
    <row r="2520" spans="2:2" x14ac:dyDescent="0.25">
      <c r="B2520" s="32"/>
    </row>
    <row r="2521" spans="2:2" x14ac:dyDescent="0.25">
      <c r="B2521" s="32"/>
    </row>
    <row r="2522" spans="2:2" x14ac:dyDescent="0.25">
      <c r="B2522" s="32"/>
    </row>
    <row r="2523" spans="2:2" x14ac:dyDescent="0.25">
      <c r="B2523" s="32"/>
    </row>
    <row r="2524" spans="2:2" x14ac:dyDescent="0.25">
      <c r="B2524" s="32"/>
    </row>
    <row r="2525" spans="2:2" x14ac:dyDescent="0.25">
      <c r="B2525" s="32"/>
    </row>
    <row r="2526" spans="2:2" x14ac:dyDescent="0.25">
      <c r="B2526" s="32"/>
    </row>
    <row r="2527" spans="2:2" x14ac:dyDescent="0.25">
      <c r="B2527" s="32"/>
    </row>
    <row r="2528" spans="2:2" x14ac:dyDescent="0.25">
      <c r="B2528" s="32"/>
    </row>
    <row r="2529" spans="2:2" x14ac:dyDescent="0.25">
      <c r="B2529" s="32"/>
    </row>
    <row r="2530" spans="2:2" x14ac:dyDescent="0.25">
      <c r="B2530" s="32"/>
    </row>
    <row r="2531" spans="2:2" x14ac:dyDescent="0.25">
      <c r="B2531" s="32"/>
    </row>
    <row r="2532" spans="2:2" x14ac:dyDescent="0.25">
      <c r="B2532" s="32"/>
    </row>
    <row r="2533" spans="2:2" x14ac:dyDescent="0.25">
      <c r="B2533" s="32"/>
    </row>
    <row r="2534" spans="2:2" x14ac:dyDescent="0.25">
      <c r="B2534" s="32"/>
    </row>
    <row r="2535" spans="2:2" x14ac:dyDescent="0.25">
      <c r="B2535" s="32"/>
    </row>
    <row r="2536" spans="2:2" x14ac:dyDescent="0.25">
      <c r="B2536" s="32"/>
    </row>
    <row r="2537" spans="2:2" x14ac:dyDescent="0.25">
      <c r="B2537" s="32"/>
    </row>
    <row r="2538" spans="2:2" x14ac:dyDescent="0.25">
      <c r="B2538" s="32"/>
    </row>
    <row r="2539" spans="2:2" x14ac:dyDescent="0.25">
      <c r="B2539" s="32"/>
    </row>
    <row r="2540" spans="2:2" x14ac:dyDescent="0.25">
      <c r="B2540" s="32"/>
    </row>
    <row r="2541" spans="2:2" x14ac:dyDescent="0.25">
      <c r="B2541" s="32"/>
    </row>
    <row r="2542" spans="2:2" x14ac:dyDescent="0.25">
      <c r="B2542" s="32"/>
    </row>
    <row r="2543" spans="2:2" x14ac:dyDescent="0.25">
      <c r="B2543" s="32"/>
    </row>
    <row r="2544" spans="2:2" x14ac:dyDescent="0.25">
      <c r="B2544" s="32"/>
    </row>
    <row r="2545" spans="2:2" x14ac:dyDescent="0.25">
      <c r="B2545" s="32"/>
    </row>
    <row r="2546" spans="2:2" x14ac:dyDescent="0.25">
      <c r="B2546" s="32"/>
    </row>
    <row r="2547" spans="2:2" x14ac:dyDescent="0.25">
      <c r="B2547" s="32"/>
    </row>
    <row r="2548" spans="2:2" x14ac:dyDescent="0.25">
      <c r="B2548" s="32"/>
    </row>
    <row r="2549" spans="2:2" x14ac:dyDescent="0.25">
      <c r="B2549" s="32"/>
    </row>
    <row r="2550" spans="2:2" x14ac:dyDescent="0.25">
      <c r="B2550" s="32"/>
    </row>
    <row r="2551" spans="2:2" x14ac:dyDescent="0.25">
      <c r="B2551" s="32"/>
    </row>
    <row r="2552" spans="2:2" x14ac:dyDescent="0.25">
      <c r="B2552" s="32"/>
    </row>
    <row r="2553" spans="2:2" x14ac:dyDescent="0.25">
      <c r="B2553" s="32"/>
    </row>
    <row r="2554" spans="2:2" x14ac:dyDescent="0.25">
      <c r="B2554" s="32"/>
    </row>
    <row r="2555" spans="2:2" x14ac:dyDescent="0.25">
      <c r="B2555" s="32"/>
    </row>
    <row r="2556" spans="2:2" x14ac:dyDescent="0.25">
      <c r="B2556" s="32"/>
    </row>
    <row r="2557" spans="2:2" x14ac:dyDescent="0.25">
      <c r="B2557" s="32"/>
    </row>
    <row r="2558" spans="2:2" x14ac:dyDescent="0.25">
      <c r="B2558" s="32"/>
    </row>
    <row r="2559" spans="2:2" x14ac:dyDescent="0.25">
      <c r="B2559" s="32"/>
    </row>
    <row r="2560" spans="2:2" x14ac:dyDescent="0.25">
      <c r="B2560" s="32"/>
    </row>
    <row r="2561" spans="2:2" x14ac:dyDescent="0.25">
      <c r="B2561" s="32"/>
    </row>
    <row r="2562" spans="2:2" x14ac:dyDescent="0.25">
      <c r="B2562" s="32"/>
    </row>
    <row r="2563" spans="2:2" x14ac:dyDescent="0.25">
      <c r="B2563" s="32"/>
    </row>
    <row r="2564" spans="2:2" x14ac:dyDescent="0.25">
      <c r="B2564" s="32"/>
    </row>
    <row r="2565" spans="2:2" x14ac:dyDescent="0.25">
      <c r="B2565" s="32"/>
    </row>
    <row r="2566" spans="2:2" x14ac:dyDescent="0.25">
      <c r="B2566" s="32"/>
    </row>
    <row r="2567" spans="2:2" x14ac:dyDescent="0.25">
      <c r="B2567" s="32"/>
    </row>
    <row r="2568" spans="2:2" x14ac:dyDescent="0.25">
      <c r="B2568" s="32"/>
    </row>
    <row r="2569" spans="2:2" x14ac:dyDescent="0.25">
      <c r="B2569" s="32"/>
    </row>
    <row r="2570" spans="2:2" x14ac:dyDescent="0.25">
      <c r="B2570" s="32"/>
    </row>
    <row r="2571" spans="2:2" x14ac:dyDescent="0.25">
      <c r="B2571" s="32"/>
    </row>
    <row r="2572" spans="2:2" x14ac:dyDescent="0.25">
      <c r="B2572" s="32"/>
    </row>
    <row r="2573" spans="2:2" x14ac:dyDescent="0.25">
      <c r="B2573" s="32"/>
    </row>
    <row r="2574" spans="2:2" x14ac:dyDescent="0.25">
      <c r="B2574" s="32"/>
    </row>
    <row r="2575" spans="2:2" x14ac:dyDescent="0.25">
      <c r="B2575" s="32"/>
    </row>
    <row r="2576" spans="2:2" x14ac:dyDescent="0.25">
      <c r="B2576" s="32"/>
    </row>
    <row r="2577" spans="2:2" x14ac:dyDescent="0.25">
      <c r="B2577" s="32"/>
    </row>
    <row r="2578" spans="2:2" x14ac:dyDescent="0.25">
      <c r="B2578" s="32"/>
    </row>
    <row r="2579" spans="2:2" x14ac:dyDescent="0.25">
      <c r="B2579" s="32"/>
    </row>
    <row r="2580" spans="2:2" x14ac:dyDescent="0.25">
      <c r="B2580" s="32"/>
    </row>
    <row r="2581" spans="2:2" x14ac:dyDescent="0.25">
      <c r="B2581" s="32"/>
    </row>
    <row r="2582" spans="2:2" x14ac:dyDescent="0.25">
      <c r="B2582" s="32"/>
    </row>
    <row r="2583" spans="2:2" x14ac:dyDescent="0.25">
      <c r="B2583" s="32"/>
    </row>
    <row r="2584" spans="2:2" x14ac:dyDescent="0.25">
      <c r="B2584" s="32"/>
    </row>
    <row r="2585" spans="2:2" x14ac:dyDescent="0.25">
      <c r="B2585" s="32"/>
    </row>
    <row r="2586" spans="2:2" x14ac:dyDescent="0.25">
      <c r="B2586" s="32"/>
    </row>
    <row r="2587" spans="2:2" x14ac:dyDescent="0.25">
      <c r="B2587" s="32"/>
    </row>
    <row r="2588" spans="2:2" x14ac:dyDescent="0.25">
      <c r="B2588" s="32"/>
    </row>
    <row r="2589" spans="2:2" x14ac:dyDescent="0.25">
      <c r="B2589" s="32"/>
    </row>
    <row r="2590" spans="2:2" x14ac:dyDescent="0.25">
      <c r="B2590" s="32"/>
    </row>
    <row r="2591" spans="2:2" x14ac:dyDescent="0.25">
      <c r="B2591" s="32"/>
    </row>
    <row r="2592" spans="2:2" x14ac:dyDescent="0.25">
      <c r="B2592" s="32"/>
    </row>
    <row r="2593" spans="2:2" x14ac:dyDescent="0.25">
      <c r="B2593" s="32"/>
    </row>
    <row r="2594" spans="2:2" x14ac:dyDescent="0.25">
      <c r="B2594" s="32"/>
    </row>
    <row r="2595" spans="2:2" x14ac:dyDescent="0.25">
      <c r="B2595" s="32"/>
    </row>
    <row r="2596" spans="2:2" x14ac:dyDescent="0.25">
      <c r="B2596" s="32"/>
    </row>
    <row r="2597" spans="2:2" x14ac:dyDescent="0.25">
      <c r="B2597" s="32"/>
    </row>
    <row r="2598" spans="2:2" x14ac:dyDescent="0.25">
      <c r="B2598" s="32"/>
    </row>
    <row r="2599" spans="2:2" x14ac:dyDescent="0.25">
      <c r="B2599" s="32"/>
    </row>
    <row r="2600" spans="2:2" x14ac:dyDescent="0.25">
      <c r="B2600" s="32"/>
    </row>
    <row r="2601" spans="2:2" x14ac:dyDescent="0.25">
      <c r="B2601" s="32"/>
    </row>
    <row r="2602" spans="2:2" x14ac:dyDescent="0.25">
      <c r="B2602" s="32"/>
    </row>
    <row r="2603" spans="2:2" x14ac:dyDescent="0.25">
      <c r="B2603" s="32"/>
    </row>
    <row r="2604" spans="2:2" x14ac:dyDescent="0.25">
      <c r="B2604" s="32"/>
    </row>
    <row r="2605" spans="2:2" x14ac:dyDescent="0.25">
      <c r="B2605" s="32"/>
    </row>
    <row r="2606" spans="2:2" x14ac:dyDescent="0.25">
      <c r="B2606" s="32"/>
    </row>
    <row r="2607" spans="2:2" x14ac:dyDescent="0.25">
      <c r="B2607" s="32"/>
    </row>
    <row r="2608" spans="2:2" x14ac:dyDescent="0.25">
      <c r="B2608" s="32"/>
    </row>
    <row r="2609" spans="2:2" x14ac:dyDescent="0.25">
      <c r="B2609" s="32"/>
    </row>
    <row r="2610" spans="2:2" x14ac:dyDescent="0.25">
      <c r="B2610" s="32"/>
    </row>
    <row r="2611" spans="2:2" x14ac:dyDescent="0.25">
      <c r="B2611" s="32"/>
    </row>
    <row r="2612" spans="2:2" x14ac:dyDescent="0.25">
      <c r="B2612" s="32"/>
    </row>
    <row r="2613" spans="2:2" x14ac:dyDescent="0.25">
      <c r="B2613" s="32"/>
    </row>
    <row r="2614" spans="2:2" x14ac:dyDescent="0.25">
      <c r="B2614" s="32"/>
    </row>
    <row r="2615" spans="2:2" x14ac:dyDescent="0.25">
      <c r="B2615" s="32"/>
    </row>
    <row r="2616" spans="2:2" x14ac:dyDescent="0.25">
      <c r="B2616" s="32"/>
    </row>
    <row r="2617" spans="2:2" x14ac:dyDescent="0.25">
      <c r="B2617" s="32"/>
    </row>
    <row r="2618" spans="2:2" x14ac:dyDescent="0.25">
      <c r="B2618" s="32"/>
    </row>
    <row r="2619" spans="2:2" x14ac:dyDescent="0.25">
      <c r="B2619" s="32"/>
    </row>
    <row r="2620" spans="2:2" x14ac:dyDescent="0.25">
      <c r="B2620" s="32"/>
    </row>
    <row r="2621" spans="2:2" x14ac:dyDescent="0.25">
      <c r="B2621" s="32"/>
    </row>
    <row r="2622" spans="2:2" x14ac:dyDescent="0.25">
      <c r="B2622" s="32"/>
    </row>
    <row r="2623" spans="2:2" x14ac:dyDescent="0.25">
      <c r="B2623" s="32"/>
    </row>
    <row r="2624" spans="2:2" x14ac:dyDescent="0.25">
      <c r="B2624" s="32"/>
    </row>
    <row r="2625" spans="2:2" x14ac:dyDescent="0.25">
      <c r="B2625" s="32"/>
    </row>
    <row r="2626" spans="2:2" x14ac:dyDescent="0.25">
      <c r="B2626" s="32"/>
    </row>
    <row r="2627" spans="2:2" x14ac:dyDescent="0.25">
      <c r="B2627" s="32"/>
    </row>
    <row r="2628" spans="2:2" x14ac:dyDescent="0.25">
      <c r="B2628" s="32"/>
    </row>
    <row r="2629" spans="2:2" x14ac:dyDescent="0.25">
      <c r="B2629" s="32"/>
    </row>
    <row r="2630" spans="2:2" x14ac:dyDescent="0.25">
      <c r="B2630" s="32"/>
    </row>
    <row r="2631" spans="2:2" x14ac:dyDescent="0.25">
      <c r="B2631" s="32"/>
    </row>
    <row r="2632" spans="2:2" x14ac:dyDescent="0.25">
      <c r="B2632" s="32"/>
    </row>
    <row r="2633" spans="2:2" x14ac:dyDescent="0.25">
      <c r="B2633" s="32"/>
    </row>
    <row r="2634" spans="2:2" x14ac:dyDescent="0.25">
      <c r="B2634" s="32"/>
    </row>
    <row r="2635" spans="2:2" x14ac:dyDescent="0.25">
      <c r="B2635" s="32"/>
    </row>
    <row r="2636" spans="2:2" x14ac:dyDescent="0.25">
      <c r="B2636" s="32"/>
    </row>
    <row r="2637" spans="2:2" x14ac:dyDescent="0.25">
      <c r="B2637" s="32"/>
    </row>
    <row r="2638" spans="2:2" x14ac:dyDescent="0.25">
      <c r="B2638" s="32"/>
    </row>
    <row r="2639" spans="2:2" x14ac:dyDescent="0.25">
      <c r="B2639" s="32"/>
    </row>
    <row r="2640" spans="2:2" x14ac:dyDescent="0.25">
      <c r="B2640" s="32"/>
    </row>
    <row r="2641" spans="2:2" x14ac:dyDescent="0.25">
      <c r="B2641" s="32"/>
    </row>
    <row r="2642" spans="2:2" x14ac:dyDescent="0.25">
      <c r="B2642" s="32"/>
    </row>
    <row r="2643" spans="2:2" x14ac:dyDescent="0.25">
      <c r="B2643" s="32"/>
    </row>
    <row r="2644" spans="2:2" x14ac:dyDescent="0.25">
      <c r="B2644" s="32"/>
    </row>
    <row r="2645" spans="2:2" x14ac:dyDescent="0.25">
      <c r="B2645" s="32"/>
    </row>
    <row r="2646" spans="2:2" x14ac:dyDescent="0.25">
      <c r="B2646" s="32"/>
    </row>
    <row r="2647" spans="2:2" x14ac:dyDescent="0.25">
      <c r="B2647" s="32"/>
    </row>
    <row r="2648" spans="2:2" x14ac:dyDescent="0.25">
      <c r="B2648" s="32"/>
    </row>
    <row r="2649" spans="2:2" x14ac:dyDescent="0.25">
      <c r="B2649" s="32"/>
    </row>
    <row r="2650" spans="2:2" x14ac:dyDescent="0.25">
      <c r="B2650" s="32"/>
    </row>
    <row r="2651" spans="2:2" x14ac:dyDescent="0.25">
      <c r="B2651" s="32"/>
    </row>
    <row r="2652" spans="2:2" x14ac:dyDescent="0.25">
      <c r="B2652" s="32"/>
    </row>
    <row r="2653" spans="2:2" x14ac:dyDescent="0.25">
      <c r="B2653" s="32"/>
    </row>
    <row r="2654" spans="2:2" x14ac:dyDescent="0.25">
      <c r="B2654" s="32"/>
    </row>
    <row r="2655" spans="2:2" x14ac:dyDescent="0.25">
      <c r="B2655" s="32"/>
    </row>
    <row r="2656" spans="2:2" x14ac:dyDescent="0.25">
      <c r="B2656" s="32"/>
    </row>
    <row r="2657" spans="2:2" x14ac:dyDescent="0.25">
      <c r="B2657" s="32"/>
    </row>
    <row r="2658" spans="2:2" x14ac:dyDescent="0.25">
      <c r="B2658" s="32"/>
    </row>
    <row r="2659" spans="2:2" x14ac:dyDescent="0.25">
      <c r="B2659" s="32"/>
    </row>
    <row r="2660" spans="2:2" x14ac:dyDescent="0.25">
      <c r="B2660" s="32"/>
    </row>
    <row r="2661" spans="2:2" x14ac:dyDescent="0.25">
      <c r="B2661" s="32"/>
    </row>
    <row r="2662" spans="2:2" x14ac:dyDescent="0.25">
      <c r="B2662" s="32"/>
    </row>
    <row r="2663" spans="2:2" x14ac:dyDescent="0.25">
      <c r="B2663" s="32"/>
    </row>
    <row r="2664" spans="2:2" x14ac:dyDescent="0.25">
      <c r="B2664" s="32"/>
    </row>
    <row r="2665" spans="2:2" x14ac:dyDescent="0.25">
      <c r="B2665" s="32"/>
    </row>
    <row r="2666" spans="2:2" x14ac:dyDescent="0.25">
      <c r="B2666" s="32"/>
    </row>
    <row r="2667" spans="2:2" x14ac:dyDescent="0.25">
      <c r="B2667" s="32"/>
    </row>
    <row r="2668" spans="2:2" x14ac:dyDescent="0.25">
      <c r="B2668" s="32"/>
    </row>
    <row r="2669" spans="2:2" x14ac:dyDescent="0.25">
      <c r="B2669" s="32"/>
    </row>
    <row r="2670" spans="2:2" x14ac:dyDescent="0.25">
      <c r="B2670" s="32"/>
    </row>
    <row r="2671" spans="2:2" x14ac:dyDescent="0.25">
      <c r="B2671" s="32"/>
    </row>
    <row r="2672" spans="2:2" x14ac:dyDescent="0.25">
      <c r="B2672" s="32"/>
    </row>
    <row r="2673" spans="2:2" x14ac:dyDescent="0.25">
      <c r="B2673" s="32"/>
    </row>
    <row r="2674" spans="2:2" x14ac:dyDescent="0.25">
      <c r="B2674" s="32"/>
    </row>
    <row r="2675" spans="2:2" x14ac:dyDescent="0.25">
      <c r="B2675" s="32"/>
    </row>
    <row r="2676" spans="2:2" x14ac:dyDescent="0.25">
      <c r="B2676" s="32"/>
    </row>
    <row r="2677" spans="2:2" x14ac:dyDescent="0.25">
      <c r="B2677" s="32"/>
    </row>
    <row r="2678" spans="2:2" x14ac:dyDescent="0.25">
      <c r="B2678" s="32"/>
    </row>
    <row r="2679" spans="2:2" x14ac:dyDescent="0.25">
      <c r="B2679" s="32"/>
    </row>
    <row r="2680" spans="2:2" x14ac:dyDescent="0.25">
      <c r="B2680" s="32"/>
    </row>
    <row r="2681" spans="2:2" x14ac:dyDescent="0.25">
      <c r="B2681" s="32"/>
    </row>
    <row r="2682" spans="2:2" x14ac:dyDescent="0.25">
      <c r="B2682" s="32"/>
    </row>
    <row r="2683" spans="2:2" x14ac:dyDescent="0.25">
      <c r="B2683" s="32"/>
    </row>
    <row r="2684" spans="2:2" x14ac:dyDescent="0.25">
      <c r="B2684" s="32"/>
    </row>
    <row r="2685" spans="2:2" x14ac:dyDescent="0.25">
      <c r="B2685" s="32"/>
    </row>
    <row r="2686" spans="2:2" x14ac:dyDescent="0.25">
      <c r="B2686" s="32"/>
    </row>
    <row r="2687" spans="2:2" x14ac:dyDescent="0.25">
      <c r="B2687" s="32"/>
    </row>
    <row r="2688" spans="2:2" x14ac:dyDescent="0.25">
      <c r="B2688" s="32"/>
    </row>
    <row r="2689" spans="2:2" x14ac:dyDescent="0.25">
      <c r="B2689" s="32"/>
    </row>
    <row r="2690" spans="2:2" x14ac:dyDescent="0.25">
      <c r="B2690" s="32"/>
    </row>
    <row r="2691" spans="2:2" x14ac:dyDescent="0.25">
      <c r="B2691" s="32"/>
    </row>
    <row r="2692" spans="2:2" x14ac:dyDescent="0.25">
      <c r="B2692" s="32"/>
    </row>
    <row r="2693" spans="2:2" x14ac:dyDescent="0.25">
      <c r="B2693" s="32"/>
    </row>
    <row r="2694" spans="2:2" x14ac:dyDescent="0.25">
      <c r="B2694" s="32"/>
    </row>
    <row r="2695" spans="2:2" x14ac:dyDescent="0.25">
      <c r="B2695" s="32"/>
    </row>
    <row r="2696" spans="2:2" x14ac:dyDescent="0.25">
      <c r="B2696" s="32"/>
    </row>
    <row r="2697" spans="2:2" x14ac:dyDescent="0.25">
      <c r="B2697" s="32"/>
    </row>
    <row r="2698" spans="2:2" x14ac:dyDescent="0.25">
      <c r="B2698" s="32"/>
    </row>
    <row r="2699" spans="2:2" x14ac:dyDescent="0.25">
      <c r="B2699" s="32"/>
    </row>
    <row r="2700" spans="2:2" x14ac:dyDescent="0.25">
      <c r="B2700" s="32"/>
    </row>
    <row r="2701" spans="2:2" x14ac:dyDescent="0.25">
      <c r="B2701" s="32"/>
    </row>
    <row r="2702" spans="2:2" x14ac:dyDescent="0.25">
      <c r="B2702" s="32"/>
    </row>
    <row r="2703" spans="2:2" x14ac:dyDescent="0.25">
      <c r="B2703" s="32"/>
    </row>
    <row r="2704" spans="2:2" x14ac:dyDescent="0.25">
      <c r="B2704" s="32"/>
    </row>
    <row r="2705" spans="2:2" x14ac:dyDescent="0.25">
      <c r="B2705" s="32"/>
    </row>
    <row r="2706" spans="2:2" x14ac:dyDescent="0.25">
      <c r="B2706" s="32"/>
    </row>
    <row r="2707" spans="2:2" x14ac:dyDescent="0.25">
      <c r="B2707" s="32"/>
    </row>
    <row r="2708" spans="2:2" x14ac:dyDescent="0.25">
      <c r="B2708" s="32"/>
    </row>
    <row r="2709" spans="2:2" x14ac:dyDescent="0.25">
      <c r="B2709" s="32"/>
    </row>
    <row r="2710" spans="2:2" x14ac:dyDescent="0.25">
      <c r="B2710" s="32"/>
    </row>
    <row r="2711" spans="2:2" x14ac:dyDescent="0.25">
      <c r="B2711" s="32"/>
    </row>
    <row r="2712" spans="2:2" x14ac:dyDescent="0.25">
      <c r="B2712" s="32"/>
    </row>
    <row r="2713" spans="2:2" x14ac:dyDescent="0.25">
      <c r="B2713" s="32"/>
    </row>
    <row r="2714" spans="2:2" x14ac:dyDescent="0.25">
      <c r="B2714" s="32"/>
    </row>
    <row r="2715" spans="2:2" x14ac:dyDescent="0.25">
      <c r="B2715" s="32"/>
    </row>
    <row r="2716" spans="2:2" x14ac:dyDescent="0.25">
      <c r="B2716" s="32"/>
    </row>
    <row r="2717" spans="2:2" x14ac:dyDescent="0.25">
      <c r="B2717" s="32"/>
    </row>
    <row r="2718" spans="2:2" x14ac:dyDescent="0.25">
      <c r="B2718" s="32"/>
    </row>
    <row r="2719" spans="2:2" x14ac:dyDescent="0.25">
      <c r="B2719" s="32"/>
    </row>
    <row r="2720" spans="2:2" x14ac:dyDescent="0.25">
      <c r="B2720" s="32"/>
    </row>
    <row r="2721" spans="2:2" x14ac:dyDescent="0.25">
      <c r="B2721" s="32"/>
    </row>
    <row r="2722" spans="2:2" x14ac:dyDescent="0.25">
      <c r="B2722" s="32"/>
    </row>
    <row r="2723" spans="2:2" x14ac:dyDescent="0.25">
      <c r="B2723" s="32"/>
    </row>
    <row r="2724" spans="2:2" x14ac:dyDescent="0.25">
      <c r="B2724" s="32"/>
    </row>
    <row r="2725" spans="2:2" x14ac:dyDescent="0.25">
      <c r="B2725" s="32"/>
    </row>
    <row r="2726" spans="2:2" x14ac:dyDescent="0.25">
      <c r="B2726" s="32"/>
    </row>
    <row r="2727" spans="2:2" x14ac:dyDescent="0.25">
      <c r="B2727" s="32"/>
    </row>
    <row r="2728" spans="2:2" x14ac:dyDescent="0.25">
      <c r="B2728" s="32"/>
    </row>
    <row r="2729" spans="2:2" x14ac:dyDescent="0.25">
      <c r="B2729" s="32"/>
    </row>
    <row r="2730" spans="2:2" x14ac:dyDescent="0.25">
      <c r="B2730" s="32"/>
    </row>
    <row r="2731" spans="2:2" x14ac:dyDescent="0.25">
      <c r="B2731" s="32"/>
    </row>
    <row r="2732" spans="2:2" x14ac:dyDescent="0.25">
      <c r="B2732" s="32"/>
    </row>
    <row r="2733" spans="2:2" x14ac:dyDescent="0.25">
      <c r="B2733" s="32"/>
    </row>
    <row r="2734" spans="2:2" x14ac:dyDescent="0.25">
      <c r="B2734" s="32"/>
    </row>
    <row r="2735" spans="2:2" x14ac:dyDescent="0.25">
      <c r="B2735" s="32"/>
    </row>
    <row r="2736" spans="2:2" x14ac:dyDescent="0.25">
      <c r="B2736" s="32"/>
    </row>
    <row r="2737" spans="2:2" x14ac:dyDescent="0.25">
      <c r="B2737" s="32"/>
    </row>
    <row r="2738" spans="2:2" x14ac:dyDescent="0.25">
      <c r="B2738" s="32"/>
    </row>
    <row r="2739" spans="2:2" x14ac:dyDescent="0.25">
      <c r="B2739" s="32"/>
    </row>
    <row r="2740" spans="2:2" x14ac:dyDescent="0.25">
      <c r="B2740" s="32"/>
    </row>
    <row r="2741" spans="2:2" x14ac:dyDescent="0.25">
      <c r="B2741" s="32"/>
    </row>
    <row r="2742" spans="2:2" x14ac:dyDescent="0.25">
      <c r="B2742" s="32"/>
    </row>
    <row r="2743" spans="2:2" x14ac:dyDescent="0.25">
      <c r="B2743" s="32"/>
    </row>
    <row r="2744" spans="2:2" x14ac:dyDescent="0.25">
      <c r="B2744" s="32"/>
    </row>
    <row r="2745" spans="2:2" x14ac:dyDescent="0.25">
      <c r="B2745" s="32"/>
    </row>
    <row r="2746" spans="2:2" x14ac:dyDescent="0.25">
      <c r="B2746" s="32"/>
    </row>
    <row r="2747" spans="2:2" x14ac:dyDescent="0.25">
      <c r="B2747" s="32"/>
    </row>
    <row r="2748" spans="2:2" x14ac:dyDescent="0.25">
      <c r="B2748" s="32"/>
    </row>
    <row r="2749" spans="2:2" x14ac:dyDescent="0.25">
      <c r="B2749" s="32"/>
    </row>
    <row r="2750" spans="2:2" x14ac:dyDescent="0.25">
      <c r="B2750" s="32"/>
    </row>
    <row r="2751" spans="2:2" x14ac:dyDescent="0.25">
      <c r="B2751" s="32"/>
    </row>
    <row r="2752" spans="2:2" x14ac:dyDescent="0.25">
      <c r="B2752" s="32"/>
    </row>
    <row r="2753" spans="2:2" x14ac:dyDescent="0.25">
      <c r="B2753" s="32"/>
    </row>
    <row r="2754" spans="2:2" x14ac:dyDescent="0.25">
      <c r="B2754" s="32"/>
    </row>
    <row r="2755" spans="2:2" x14ac:dyDescent="0.25">
      <c r="B2755" s="32"/>
    </row>
    <row r="2756" spans="2:2" x14ac:dyDescent="0.25">
      <c r="B2756" s="32"/>
    </row>
    <row r="2757" spans="2:2" x14ac:dyDescent="0.25">
      <c r="B2757" s="32"/>
    </row>
    <row r="2758" spans="2:2" x14ac:dyDescent="0.25">
      <c r="B2758" s="32"/>
    </row>
    <row r="2759" spans="2:2" x14ac:dyDescent="0.25">
      <c r="B2759" s="32"/>
    </row>
    <row r="2760" spans="2:2" x14ac:dyDescent="0.25">
      <c r="B2760" s="32"/>
    </row>
    <row r="2761" spans="2:2" x14ac:dyDescent="0.25">
      <c r="B2761" s="32"/>
    </row>
    <row r="2762" spans="2:2" x14ac:dyDescent="0.25">
      <c r="B2762" s="32"/>
    </row>
    <row r="2763" spans="2:2" x14ac:dyDescent="0.25">
      <c r="B2763" s="32"/>
    </row>
    <row r="2764" spans="2:2" x14ac:dyDescent="0.25">
      <c r="B2764" s="32"/>
    </row>
    <row r="2765" spans="2:2" x14ac:dyDescent="0.25">
      <c r="B2765" s="32"/>
    </row>
    <row r="2766" spans="2:2" x14ac:dyDescent="0.25">
      <c r="B2766" s="32"/>
    </row>
    <row r="2767" spans="2:2" x14ac:dyDescent="0.25">
      <c r="B2767" s="32"/>
    </row>
  </sheetData>
  <mergeCells count="3">
    <mergeCell ref="B2:C2"/>
    <mergeCell ref="M2:O2"/>
    <mergeCell ref="F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BTC e ETH</vt:lpstr>
      <vt:lpstr>Long e Short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Leandro Guerra</cp:lastModifiedBy>
  <dcterms:created xsi:type="dcterms:W3CDTF">2015-05-11T10:50:19Z</dcterms:created>
  <dcterms:modified xsi:type="dcterms:W3CDTF">2018-03-29T20:53:29Z</dcterms:modified>
</cp:coreProperties>
</file>