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Projetos\LBI\Outspoken Market\Na Pratica\Excel na Pratica\"/>
    </mc:Choice>
  </mc:AlternateContent>
  <xr:revisionPtr revIDLastSave="0" documentId="13_ncr:1_{D78E3B28-425E-44AD-A097-C9E5D5ED838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apa" sheetId="2" r:id="rId1"/>
    <sheet name="Funções de Estatística Básica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5" l="1"/>
  <c r="C15" i="5"/>
  <c r="C14" i="5"/>
  <c r="C13" i="5"/>
  <c r="C11" i="5"/>
  <c r="C12" i="5"/>
  <c r="C10" i="5"/>
  <c r="C9" i="5"/>
  <c r="C8" i="5"/>
  <c r="C7" i="5"/>
  <c r="C6" i="5"/>
  <c r="C5" i="5"/>
  <c r="C4" i="5"/>
  <c r="C3" i="5"/>
  <c r="C2" i="5"/>
</calcChain>
</file>

<file path=xl/sharedStrings.xml><?xml version="1.0" encoding="utf-8"?>
<sst xmlns="http://schemas.openxmlformats.org/spreadsheetml/2006/main" count="70" uniqueCount="39">
  <si>
    <t>Assista:</t>
  </si>
  <si>
    <t>Média</t>
  </si>
  <si>
    <t>Mediana</t>
  </si>
  <si>
    <t>Moda</t>
  </si>
  <si>
    <t>Quartis</t>
  </si>
  <si>
    <t>Percentis</t>
  </si>
  <si>
    <t>Maior</t>
  </si>
  <si>
    <t>Média Se</t>
  </si>
  <si>
    <t>Desvio Padrão</t>
  </si>
  <si>
    <t>Mínimo</t>
  </si>
  <si>
    <t>Máximo</t>
  </si>
  <si>
    <t>Correlação</t>
  </si>
  <si>
    <t>Aleatório</t>
  </si>
  <si>
    <t>Aleatório Entre</t>
  </si>
  <si>
    <t>Função</t>
  </si>
  <si>
    <t>Análise de dados</t>
  </si>
  <si>
    <t>Dados &gt;</t>
  </si>
  <si>
    <t>Tutorial Excel - Outspoken Market – 15 Funções de Estatística Básica</t>
  </si>
  <si>
    <t>Data de Aprovação</t>
  </si>
  <si>
    <t>Data-Com</t>
  </si>
  <si>
    <t>Pagamento</t>
  </si>
  <si>
    <t>Valor</t>
  </si>
  <si>
    <t>Dividend Yield</t>
  </si>
  <si>
    <t>Dividendo</t>
  </si>
  <si>
    <t>-</t>
  </si>
  <si>
    <t>JCP</t>
  </si>
  <si>
    <t>Itau Unibanco PN</t>
  </si>
  <si>
    <t>Menor</t>
  </si>
  <si>
    <t>Variância</t>
  </si>
  <si>
    <t>Erro padrão</t>
  </si>
  <si>
    <t>Modo</t>
  </si>
  <si>
    <t>Desvio padrão</t>
  </si>
  <si>
    <t>Variância da amostra</t>
  </si>
  <si>
    <t>Curtose</t>
  </si>
  <si>
    <t>Assimetria</t>
  </si>
  <si>
    <t>Intervalo</t>
  </si>
  <si>
    <t>Soma</t>
  </si>
  <si>
    <t>Contagem</t>
  </si>
  <si>
    <t>https://youtu.be/lLg4Rqd_V_k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</si>
</sst>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71" formatCode="_-[$R$-416]\ * #,##0.00_-;\-[$R$-416]\ * #,##0.00_-;_-[$R$-416]\ 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444444"/>
      <name val="Arial"/>
      <family val="2"/>
    </font>
    <font>
      <b/>
      <sz val="10"/>
      <color rgb="FF464545"/>
      <name val="Arial"/>
      <family val="2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rgb="FFFFFFFF"/>
      </right>
      <top/>
      <bottom style="medium">
        <color rgb="FFE8E8E8"/>
      </bottom>
      <diagonal/>
    </border>
    <border>
      <left/>
      <right/>
      <top/>
      <bottom style="medium">
        <color rgb="FFE8E8E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2" fillId="2" borderId="0" xfId="1" applyFill="1" applyAlignment="1">
      <alignment horizontal="center" vertical="center"/>
    </xf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14" fontId="7" fillId="4" borderId="0" xfId="0" applyNumberFormat="1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14" fontId="7" fillId="5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164" fontId="0" fillId="2" borderId="0" xfId="2" applyNumberFormat="1" applyFont="1" applyFill="1" applyAlignment="1">
      <alignment horizontal="center" vertical="center"/>
    </xf>
    <xf numFmtId="10" fontId="7" fillId="4" borderId="0" xfId="0" applyNumberFormat="1" applyFont="1" applyFill="1" applyAlignment="1">
      <alignment horizontal="center" vertical="center" wrapText="1"/>
    </xf>
    <xf numFmtId="10" fontId="7" fillId="5" borderId="0" xfId="0" applyNumberFormat="1" applyFont="1" applyFill="1" applyAlignment="1">
      <alignment horizontal="center" vertical="center" wrapText="1"/>
    </xf>
    <xf numFmtId="171" fontId="7" fillId="4" borderId="0" xfId="0" applyNumberFormat="1" applyFont="1" applyFill="1" applyAlignment="1">
      <alignment horizontal="center" vertical="center" wrapText="1"/>
    </xf>
    <xf numFmtId="171" fontId="7" fillId="5" borderId="0" xfId="0" applyNumberFormat="1" applyFont="1" applyFill="1" applyAlignment="1">
      <alignment horizontal="center" vertical="center" wrapText="1"/>
    </xf>
    <xf numFmtId="171" fontId="0" fillId="2" borderId="0" xfId="2" applyNumberFormat="1" applyFont="1" applyFill="1" applyAlignment="1">
      <alignment horizontal="center" vertical="center"/>
    </xf>
    <xf numFmtId="171" fontId="0" fillId="2" borderId="0" xfId="0" applyNumberFormat="1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0" fillId="2" borderId="0" xfId="2" applyNumberFormat="1" applyFont="1" applyFill="1" applyAlignment="1">
      <alignment horizontal="center" vertical="center"/>
    </xf>
    <xf numFmtId="0" fontId="0" fillId="2" borderId="0" xfId="2" applyNumberFormat="1" applyFont="1" applyFill="1" applyAlignment="1">
      <alignment horizontal="center" vertic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9" fillId="0" borderId="5" xfId="0" applyFont="1" applyFill="1" applyBorder="1" applyAlignment="1">
      <alignment horizontal="centerContinuous"/>
    </xf>
  </cellXfs>
  <cellStyles count="3">
    <cellStyle name="Hiperlink" xfId="1" builtinId="8"/>
    <cellStyle name="Normal" xfId="0" builtinId="0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youtu.be/lLg4Rqd_V_k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3</xdr:col>
      <xdr:colOff>357554</xdr:colOff>
      <xdr:row>27</xdr:row>
      <xdr:rowOff>180975</xdr:rowOff>
    </xdr:to>
    <xdr:pic>
      <xdr:nvPicPr>
        <xdr:cNvPr id="3" name="Imagem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054A2B-91EB-44C2-86A3-6C1F1F19D7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135" y="959827"/>
          <a:ext cx="7772400" cy="437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youtu.be/lLg4Rqd_V_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1247D-D69A-4CD8-B309-D08992374961}">
  <dimension ref="A1:D29"/>
  <sheetViews>
    <sheetView tabSelected="1" zoomScale="130" zoomScaleNormal="130" workbookViewId="0">
      <selection activeCell="D2" sqref="D2"/>
    </sheetView>
  </sheetViews>
  <sheetFormatPr defaultColWidth="0" defaultRowHeight="15" customHeight="1" zeroHeight="1" x14ac:dyDescent="0.25"/>
  <cols>
    <col min="1" max="1" width="9.140625" style="1" customWidth="1"/>
    <col min="2" max="2" width="14.7109375" style="1" bestFit="1" customWidth="1"/>
    <col min="3" max="3" width="96.42578125" style="1" customWidth="1"/>
    <col min="4" max="4" width="9.140625" style="1" customWidth="1"/>
    <col min="5" max="16384" width="9.140625" style="1" hidden="1"/>
  </cols>
  <sheetData>
    <row r="1" spans="2:3" x14ac:dyDescent="0.25">
      <c r="B1" s="4"/>
    </row>
    <row r="2" spans="2:3" x14ac:dyDescent="0.25">
      <c r="B2" s="7" t="s">
        <v>17</v>
      </c>
      <c r="C2" s="7"/>
    </row>
    <row r="3" spans="2:3" x14ac:dyDescent="0.25">
      <c r="B3" s="7"/>
      <c r="C3" s="7"/>
    </row>
    <row r="4" spans="2:3" ht="15.75" customHeight="1" x14ac:dyDescent="0.25">
      <c r="B4" s="2" t="s">
        <v>0</v>
      </c>
      <c r="C4" s="3" t="s">
        <v>38</v>
      </c>
    </row>
    <row r="5" spans="2:3" x14ac:dyDescent="0.25"/>
    <row r="6" spans="2:3" x14ac:dyDescent="0.25">
      <c r="C6"/>
    </row>
    <row r="7" spans="2:3" x14ac:dyDescent="0.25"/>
    <row r="8" spans="2:3" x14ac:dyDescent="0.25"/>
    <row r="9" spans="2:3" x14ac:dyDescent="0.25"/>
    <row r="10" spans="2:3" x14ac:dyDescent="0.25"/>
    <row r="11" spans="2:3" x14ac:dyDescent="0.25"/>
    <row r="12" spans="2:3" x14ac:dyDescent="0.25"/>
    <row r="13" spans="2:3" x14ac:dyDescent="0.25"/>
    <row r="14" spans="2:3" x14ac:dyDescent="0.25"/>
    <row r="15" spans="2:3" x14ac:dyDescent="0.25"/>
    <row r="16" spans="2:3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</sheetData>
  <mergeCells count="1">
    <mergeCell ref="B2:C3"/>
  </mergeCells>
  <hyperlinks>
    <hyperlink ref="C4" r:id="rId1" xr:uid="{DDBE13E1-1D01-490F-8989-DE56D71FFADC}"/>
  </hyperlinks>
  <pageMargins left="0.511811024" right="0.511811024" top="0.78740157499999996" bottom="0.78740157499999996" header="0.31496062000000002" footer="0.3149606200000000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9C52F-9657-4B96-B2F5-D54D52C6D7BD}">
  <dimension ref="A1:J33"/>
  <sheetViews>
    <sheetView zoomScale="130" zoomScaleNormal="130" workbookViewId="0">
      <selection activeCell="B2" sqref="B2:B16"/>
    </sheetView>
  </sheetViews>
  <sheetFormatPr defaultColWidth="21.85546875" defaultRowHeight="15" customHeight="1" x14ac:dyDescent="0.25"/>
  <cols>
    <col min="1" max="1" width="7.85546875" style="12" bestFit="1" customWidth="1"/>
    <col min="2" max="2" width="16.140625" style="12" bestFit="1" customWidth="1"/>
    <col min="3" max="3" width="9.85546875" style="12" bestFit="1" customWidth="1"/>
    <col min="4" max="4" width="21.85546875" style="12"/>
    <col min="5" max="5" width="16.7109375" style="12" bestFit="1" customWidth="1"/>
    <col min="6" max="6" width="18.5703125" style="12" bestFit="1" customWidth="1"/>
    <col min="7" max="7" width="9.85546875" style="12" bestFit="1" customWidth="1"/>
    <col min="8" max="8" width="11.42578125" style="12" bestFit="1" customWidth="1"/>
    <col min="9" max="9" width="8" style="12" bestFit="1" customWidth="1"/>
    <col min="10" max="10" width="14.28515625" style="12" bestFit="1" customWidth="1"/>
    <col min="11" max="16384" width="21.85546875" style="12"/>
  </cols>
  <sheetData>
    <row r="1" spans="1:10" ht="15" customHeight="1" thickBot="1" x14ac:dyDescent="0.3">
      <c r="B1" s="13" t="s">
        <v>14</v>
      </c>
      <c r="E1" s="14" t="s">
        <v>26</v>
      </c>
      <c r="F1" s="14" t="s">
        <v>18</v>
      </c>
      <c r="G1" s="14" t="s">
        <v>19</v>
      </c>
      <c r="H1" s="14" t="s">
        <v>20</v>
      </c>
      <c r="I1" s="14" t="s">
        <v>21</v>
      </c>
      <c r="J1" s="15" t="s">
        <v>22</v>
      </c>
    </row>
    <row r="2" spans="1:10" ht="15" customHeight="1" thickTop="1" x14ac:dyDescent="0.25">
      <c r="A2" s="16">
        <v>1</v>
      </c>
      <c r="B2" s="16" t="s">
        <v>1</v>
      </c>
      <c r="C2" s="23">
        <f>AVERAGE(I2:I29)</f>
        <v>0.21321428571428566</v>
      </c>
      <c r="E2" s="8" t="s">
        <v>23</v>
      </c>
      <c r="F2" s="9">
        <v>43675</v>
      </c>
      <c r="G2" s="9">
        <v>43692</v>
      </c>
      <c r="H2" s="9">
        <v>43700</v>
      </c>
      <c r="I2" s="20">
        <v>0.79</v>
      </c>
      <c r="J2" s="18">
        <v>2.2499999999999999E-2</v>
      </c>
    </row>
    <row r="3" spans="1:10" ht="15" customHeight="1" x14ac:dyDescent="0.25">
      <c r="A3" s="12">
        <v>2</v>
      </c>
      <c r="B3" s="12" t="s">
        <v>7</v>
      </c>
      <c r="C3" s="22">
        <f>AVERAGEIF(E2:E29,"=JCP",I2:I29)</f>
        <v>0.51</v>
      </c>
      <c r="E3" s="10" t="s">
        <v>23</v>
      </c>
      <c r="F3" s="11">
        <v>43445</v>
      </c>
      <c r="G3" s="11">
        <v>43677</v>
      </c>
      <c r="H3" s="11">
        <v>43710</v>
      </c>
      <c r="I3" s="21">
        <v>0.02</v>
      </c>
      <c r="J3" s="19">
        <v>4.0000000000000002E-4</v>
      </c>
    </row>
    <row r="4" spans="1:10" ht="15" customHeight="1" x14ac:dyDescent="0.25">
      <c r="A4" s="16">
        <v>3</v>
      </c>
      <c r="B4" s="16" t="s">
        <v>2</v>
      </c>
      <c r="C4" s="22">
        <f>MEDIAN(I2:I29)</f>
        <v>0.02</v>
      </c>
      <c r="E4" s="8" t="s">
        <v>23</v>
      </c>
      <c r="F4" s="9">
        <v>43445</v>
      </c>
      <c r="G4" s="9">
        <v>43644</v>
      </c>
      <c r="H4" s="9">
        <v>43678</v>
      </c>
      <c r="I4" s="20">
        <v>0.02</v>
      </c>
      <c r="J4" s="18">
        <v>4.0000000000000002E-4</v>
      </c>
    </row>
    <row r="5" spans="1:10" ht="15" customHeight="1" x14ac:dyDescent="0.25">
      <c r="A5" s="12">
        <v>4</v>
      </c>
      <c r="B5" s="12" t="s">
        <v>3</v>
      </c>
      <c r="C5" s="22">
        <f>_xlfn.MODE.SNGL(I2:I29)</f>
        <v>0.02</v>
      </c>
      <c r="E5" s="10" t="s">
        <v>23</v>
      </c>
      <c r="F5" s="11">
        <v>43445</v>
      </c>
      <c r="G5" s="11">
        <v>43616</v>
      </c>
      <c r="H5" s="11">
        <v>43647</v>
      </c>
      <c r="I5" s="21">
        <v>0.02</v>
      </c>
      <c r="J5" s="19">
        <v>4.0000000000000002E-4</v>
      </c>
    </row>
    <row r="6" spans="1:10" ht="15" customHeight="1" x14ac:dyDescent="0.25">
      <c r="A6" s="16">
        <v>5</v>
      </c>
      <c r="B6" s="6" t="s">
        <v>8</v>
      </c>
      <c r="C6" s="22">
        <f>_xlfn.STDEV.S(I2:I29)</f>
        <v>0.3694946856875248</v>
      </c>
      <c r="E6" s="8" t="s">
        <v>23</v>
      </c>
      <c r="F6" s="9">
        <v>43445</v>
      </c>
      <c r="G6" s="9">
        <v>43585</v>
      </c>
      <c r="H6" s="9">
        <v>43619</v>
      </c>
      <c r="I6" s="20">
        <v>0.02</v>
      </c>
      <c r="J6" s="18">
        <v>4.0000000000000002E-4</v>
      </c>
    </row>
    <row r="7" spans="1:10" ht="15" customHeight="1" x14ac:dyDescent="0.25">
      <c r="A7" s="12">
        <v>6</v>
      </c>
      <c r="B7" s="5" t="s">
        <v>9</v>
      </c>
      <c r="C7" s="22">
        <f>MIN(I2:I29)</f>
        <v>0.01</v>
      </c>
      <c r="E7" s="10" t="s">
        <v>23</v>
      </c>
      <c r="F7" s="11">
        <v>43445</v>
      </c>
      <c r="G7" s="11">
        <v>43553</v>
      </c>
      <c r="H7" s="11">
        <v>43587</v>
      </c>
      <c r="I7" s="21">
        <v>0.02</v>
      </c>
      <c r="J7" s="19">
        <v>4.0000000000000002E-4</v>
      </c>
    </row>
    <row r="8" spans="1:10" ht="15" customHeight="1" x14ac:dyDescent="0.25">
      <c r="A8" s="16">
        <v>7</v>
      </c>
      <c r="B8" s="6" t="s">
        <v>10</v>
      </c>
      <c r="C8" s="22">
        <f>MAX(I2:I29)</f>
        <v>1.1499999999999999</v>
      </c>
      <c r="E8" s="8" t="s">
        <v>23</v>
      </c>
      <c r="F8" s="9">
        <v>43445</v>
      </c>
      <c r="G8" s="9">
        <v>43524</v>
      </c>
      <c r="H8" s="9">
        <v>43556</v>
      </c>
      <c r="I8" s="20">
        <v>0.02</v>
      </c>
      <c r="J8" s="18">
        <v>4.0000000000000002E-4</v>
      </c>
    </row>
    <row r="9" spans="1:10" ht="15" customHeight="1" x14ac:dyDescent="0.25">
      <c r="A9" s="12">
        <v>8</v>
      </c>
      <c r="B9" s="5" t="s">
        <v>6</v>
      </c>
      <c r="C9" s="22">
        <f>LARGE(I2:I29,3)</f>
        <v>0.96</v>
      </c>
      <c r="E9" s="10" t="s">
        <v>25</v>
      </c>
      <c r="F9" s="11">
        <v>43500</v>
      </c>
      <c r="G9" s="11">
        <v>43517</v>
      </c>
      <c r="H9" s="11">
        <v>43531</v>
      </c>
      <c r="I9" s="21">
        <v>0.75</v>
      </c>
      <c r="J9" s="19">
        <v>1.9699999999999999E-2</v>
      </c>
    </row>
    <row r="10" spans="1:10" ht="15" customHeight="1" x14ac:dyDescent="0.25">
      <c r="A10" s="16">
        <v>9</v>
      </c>
      <c r="B10" s="6" t="s">
        <v>27</v>
      </c>
      <c r="C10" s="22">
        <f>SMALL(I2:I29,3)</f>
        <v>0.02</v>
      </c>
      <c r="E10" s="8" t="s">
        <v>23</v>
      </c>
      <c r="F10" s="9">
        <v>43500</v>
      </c>
      <c r="G10" s="9">
        <v>43517</v>
      </c>
      <c r="H10" s="9">
        <v>43531</v>
      </c>
      <c r="I10" s="20">
        <v>1.05</v>
      </c>
      <c r="J10" s="18">
        <v>2.7699999999999999E-2</v>
      </c>
    </row>
    <row r="11" spans="1:10" ht="15" customHeight="1" x14ac:dyDescent="0.25">
      <c r="A11" s="12">
        <v>10</v>
      </c>
      <c r="B11" s="5" t="s">
        <v>5</v>
      </c>
      <c r="C11" s="22">
        <f>_xlfn.PERCENTILE.EXC(I2:I29,0.75)</f>
        <v>0.13</v>
      </c>
      <c r="E11" s="10" t="s">
        <v>23</v>
      </c>
      <c r="F11" s="11">
        <v>43445</v>
      </c>
      <c r="G11" s="11">
        <v>43496</v>
      </c>
      <c r="H11" s="11">
        <v>43525</v>
      </c>
      <c r="I11" s="21">
        <v>0.02</v>
      </c>
      <c r="J11" s="19">
        <v>4.0000000000000002E-4</v>
      </c>
    </row>
    <row r="12" spans="1:10" ht="15" customHeight="1" x14ac:dyDescent="0.25">
      <c r="A12" s="16">
        <v>11</v>
      </c>
      <c r="B12" s="6" t="s">
        <v>4</v>
      </c>
      <c r="C12" s="22">
        <f>_xlfn.QUARTILE.EXC(I2:I29,3)</f>
        <v>0.13</v>
      </c>
      <c r="E12" s="8" t="s">
        <v>23</v>
      </c>
      <c r="F12" s="9">
        <v>43445</v>
      </c>
      <c r="G12" s="9">
        <v>43462</v>
      </c>
      <c r="H12" s="9">
        <v>43497</v>
      </c>
      <c r="I12" s="20">
        <v>0.02</v>
      </c>
      <c r="J12" s="18">
        <v>4.0000000000000002E-4</v>
      </c>
    </row>
    <row r="13" spans="1:10" ht="15" customHeight="1" x14ac:dyDescent="0.25">
      <c r="A13" s="12">
        <v>12</v>
      </c>
      <c r="B13" s="5" t="s">
        <v>11</v>
      </c>
      <c r="C13" s="25">
        <f>CORREL(I2:I29,J2:J29)</f>
        <v>0.99571285008433352</v>
      </c>
      <c r="E13" s="10" t="s">
        <v>25</v>
      </c>
      <c r="F13" s="11">
        <v>43433</v>
      </c>
      <c r="G13" s="11">
        <v>43451</v>
      </c>
      <c r="H13" s="11">
        <v>43531</v>
      </c>
      <c r="I13" s="21">
        <v>0.01</v>
      </c>
      <c r="J13" s="19">
        <v>2.9999999999999997E-4</v>
      </c>
    </row>
    <row r="14" spans="1:10" ht="15" customHeight="1" x14ac:dyDescent="0.25">
      <c r="A14" s="16">
        <v>13</v>
      </c>
      <c r="B14" s="6" t="s">
        <v>12</v>
      </c>
      <c r="C14" s="25">
        <f ca="1">RAND()</f>
        <v>0.78101424915226936</v>
      </c>
      <c r="E14" s="8" t="s">
        <v>23</v>
      </c>
      <c r="F14" s="9">
        <v>43167</v>
      </c>
      <c r="G14" s="9">
        <v>43434</v>
      </c>
      <c r="H14" s="9">
        <v>43467</v>
      </c>
      <c r="I14" s="20">
        <v>0.02</v>
      </c>
      <c r="J14" s="18">
        <v>4.0000000000000002E-4</v>
      </c>
    </row>
    <row r="15" spans="1:10" ht="15" customHeight="1" x14ac:dyDescent="0.25">
      <c r="A15" s="12">
        <v>14</v>
      </c>
      <c r="B15" s="5" t="s">
        <v>13</v>
      </c>
      <c r="C15" s="26">
        <f ca="1">RANDBETWEEN(0,100)</f>
        <v>12</v>
      </c>
      <c r="E15" s="10" t="s">
        <v>23</v>
      </c>
      <c r="F15" s="11">
        <v>43167</v>
      </c>
      <c r="G15" s="11">
        <v>43404</v>
      </c>
      <c r="H15" s="11">
        <v>43437</v>
      </c>
      <c r="I15" s="21">
        <v>0.02</v>
      </c>
      <c r="J15" s="19">
        <v>5.0000000000000001E-4</v>
      </c>
    </row>
    <row r="16" spans="1:10" ht="15" customHeight="1" thickBot="1" x14ac:dyDescent="0.3">
      <c r="A16" s="24">
        <v>15</v>
      </c>
      <c r="B16" s="24" t="s">
        <v>28</v>
      </c>
      <c r="C16" s="22">
        <f>_xlfn.VAR.S(I2:I29)</f>
        <v>0.13652632275132273</v>
      </c>
      <c r="E16" s="8" t="s">
        <v>23</v>
      </c>
      <c r="F16" s="9">
        <v>43167</v>
      </c>
      <c r="G16" s="9">
        <v>43371</v>
      </c>
      <c r="H16" s="9">
        <v>43405</v>
      </c>
      <c r="I16" s="20">
        <v>0.02</v>
      </c>
      <c r="J16" s="18">
        <v>5.0000000000000001E-4</v>
      </c>
    </row>
    <row r="17" spans="1:10" ht="15" customHeight="1" thickTop="1" x14ac:dyDescent="0.25">
      <c r="A17" s="12" t="s">
        <v>16</v>
      </c>
      <c r="B17" s="12" t="s">
        <v>15</v>
      </c>
      <c r="C17" s="17"/>
      <c r="E17" s="10" t="s">
        <v>23</v>
      </c>
      <c r="F17" s="11">
        <v>43167</v>
      </c>
      <c r="G17" s="11">
        <v>43343</v>
      </c>
      <c r="H17" s="11">
        <v>43374</v>
      </c>
      <c r="I17" s="21">
        <v>0.02</v>
      </c>
      <c r="J17" s="19">
        <v>5.0000000000000001E-4</v>
      </c>
    </row>
    <row r="18" spans="1:10" ht="15" customHeight="1" thickBot="1" x14ac:dyDescent="0.3">
      <c r="C18" s="17"/>
      <c r="E18" s="10" t="s">
        <v>25</v>
      </c>
      <c r="F18" s="9">
        <v>43311</v>
      </c>
      <c r="G18" s="9">
        <v>43329</v>
      </c>
      <c r="H18" s="9">
        <v>43342</v>
      </c>
      <c r="I18" s="20">
        <v>0.13</v>
      </c>
      <c r="J18" s="18">
        <v>4.4000000000000003E-3</v>
      </c>
    </row>
    <row r="19" spans="1:10" ht="15" customHeight="1" x14ac:dyDescent="0.25">
      <c r="B19" s="29" t="s">
        <v>21</v>
      </c>
      <c r="C19" s="29"/>
      <c r="E19" s="10" t="s">
        <v>23</v>
      </c>
      <c r="F19" s="11">
        <v>43311</v>
      </c>
      <c r="G19" s="11">
        <v>43329</v>
      </c>
      <c r="H19" s="11">
        <v>43342</v>
      </c>
      <c r="I19" s="21">
        <v>0.62</v>
      </c>
      <c r="J19" s="19">
        <v>2.18E-2</v>
      </c>
    </row>
    <row r="20" spans="1:10" ht="15" customHeight="1" x14ac:dyDescent="0.25">
      <c r="B20" s="27"/>
      <c r="C20" s="27"/>
      <c r="E20" s="8" t="s">
        <v>23</v>
      </c>
      <c r="F20" s="9">
        <v>43167</v>
      </c>
      <c r="G20" s="9">
        <v>43312</v>
      </c>
      <c r="H20" s="9">
        <v>43346</v>
      </c>
      <c r="I20" s="20">
        <v>0.02</v>
      </c>
      <c r="J20" s="18">
        <v>5.0000000000000001E-4</v>
      </c>
    </row>
    <row r="21" spans="1:10" ht="15" customHeight="1" x14ac:dyDescent="0.25">
      <c r="B21" s="27" t="s">
        <v>1</v>
      </c>
      <c r="C21" s="27">
        <v>0.21321428571428566</v>
      </c>
      <c r="E21" s="10" t="s">
        <v>23</v>
      </c>
      <c r="F21" s="11">
        <v>43167</v>
      </c>
      <c r="G21" s="11">
        <v>43280</v>
      </c>
      <c r="H21" s="11">
        <v>43313</v>
      </c>
      <c r="I21" s="21">
        <v>0.02</v>
      </c>
      <c r="J21" s="19">
        <v>5.9999999999999995E-4</v>
      </c>
    </row>
    <row r="22" spans="1:10" ht="15" customHeight="1" x14ac:dyDescent="0.25">
      <c r="B22" s="27" t="s">
        <v>29</v>
      </c>
      <c r="C22" s="27">
        <v>6.982793207779768E-2</v>
      </c>
      <c r="E22" s="8" t="s">
        <v>23</v>
      </c>
      <c r="F22" s="9">
        <v>43167</v>
      </c>
      <c r="G22" s="9">
        <v>43250</v>
      </c>
      <c r="H22" s="9">
        <v>43283</v>
      </c>
      <c r="I22" s="20">
        <v>0.02</v>
      </c>
      <c r="J22" s="18">
        <v>5.0000000000000001E-4</v>
      </c>
    </row>
    <row r="23" spans="1:10" ht="15" customHeight="1" x14ac:dyDescent="0.25">
      <c r="B23" s="27" t="s">
        <v>2</v>
      </c>
      <c r="C23" s="27">
        <v>0.02</v>
      </c>
      <c r="E23" s="10" t="s">
        <v>23</v>
      </c>
      <c r="F23" s="11">
        <v>43167</v>
      </c>
      <c r="G23" s="11">
        <v>43220</v>
      </c>
      <c r="H23" s="11">
        <v>43252</v>
      </c>
      <c r="I23" s="21">
        <v>0.02</v>
      </c>
      <c r="J23" s="19">
        <v>4.0000000000000002E-4</v>
      </c>
    </row>
    <row r="24" spans="1:10" ht="15" customHeight="1" x14ac:dyDescent="0.25">
      <c r="B24" s="27" t="s">
        <v>30</v>
      </c>
      <c r="C24" s="27">
        <v>0.02</v>
      </c>
      <c r="E24" s="8" t="s">
        <v>23</v>
      </c>
      <c r="F24" s="9">
        <v>43167</v>
      </c>
      <c r="G24" s="9">
        <v>43188</v>
      </c>
      <c r="H24" s="9">
        <v>43222</v>
      </c>
      <c r="I24" s="20">
        <v>0.02</v>
      </c>
      <c r="J24" s="18">
        <v>4.0000000000000002E-4</v>
      </c>
    </row>
    <row r="25" spans="1:10" ht="15" customHeight="1" x14ac:dyDescent="0.25">
      <c r="B25" s="27" t="s">
        <v>31</v>
      </c>
      <c r="C25" s="27">
        <v>0.3694946856875248</v>
      </c>
      <c r="E25" s="10" t="s">
        <v>23</v>
      </c>
      <c r="F25" s="11">
        <v>43159</v>
      </c>
      <c r="G25" s="11">
        <v>43159</v>
      </c>
      <c r="H25" s="11">
        <v>43192</v>
      </c>
      <c r="I25" s="21">
        <v>0.02</v>
      </c>
      <c r="J25" s="19">
        <v>4.0000000000000002E-4</v>
      </c>
    </row>
    <row r="26" spans="1:10" ht="15" customHeight="1" x14ac:dyDescent="0.25">
      <c r="B26" s="27" t="s">
        <v>32</v>
      </c>
      <c r="C26" s="27">
        <v>0.13652632275132273</v>
      </c>
      <c r="E26" s="8" t="s">
        <v>23</v>
      </c>
      <c r="F26" s="9">
        <v>43136</v>
      </c>
      <c r="G26" s="9">
        <v>43146</v>
      </c>
      <c r="H26" s="9">
        <v>43166</v>
      </c>
      <c r="I26" s="20">
        <v>0.13</v>
      </c>
      <c r="J26" s="18">
        <v>3.7000000000000002E-3</v>
      </c>
    </row>
    <row r="27" spans="1:10" ht="15" customHeight="1" x14ac:dyDescent="0.25">
      <c r="B27" s="27" t="s">
        <v>33</v>
      </c>
      <c r="C27" s="27">
        <v>1.1550715278280776</v>
      </c>
      <c r="E27" s="10" t="s">
        <v>23</v>
      </c>
      <c r="F27" s="11">
        <v>43136</v>
      </c>
      <c r="G27" s="11">
        <v>43146</v>
      </c>
      <c r="H27" s="10" t="s">
        <v>24</v>
      </c>
      <c r="I27" s="21">
        <v>0.96</v>
      </c>
      <c r="J27" s="19">
        <v>2.75E-2</v>
      </c>
    </row>
    <row r="28" spans="1:10" ht="15" customHeight="1" x14ac:dyDescent="0.25">
      <c r="B28" s="27" t="s">
        <v>34</v>
      </c>
      <c r="C28" s="27">
        <v>1.6539026443507376</v>
      </c>
      <c r="E28" s="10" t="s">
        <v>25</v>
      </c>
      <c r="F28" s="9">
        <v>43136</v>
      </c>
      <c r="G28" s="9">
        <v>43146</v>
      </c>
      <c r="H28" s="9">
        <v>43166</v>
      </c>
      <c r="I28" s="20">
        <v>1.1499999999999999</v>
      </c>
      <c r="J28" s="18">
        <v>3.27E-2</v>
      </c>
    </row>
    <row r="29" spans="1:10" ht="15" customHeight="1" x14ac:dyDescent="0.25">
      <c r="B29" s="27" t="s">
        <v>35</v>
      </c>
      <c r="C29" s="27">
        <v>1.1399999999999999</v>
      </c>
      <c r="E29" s="10" t="s">
        <v>23</v>
      </c>
      <c r="F29" s="11">
        <v>43131</v>
      </c>
      <c r="G29" s="11">
        <v>43131</v>
      </c>
      <c r="H29" s="11">
        <v>43160</v>
      </c>
      <c r="I29" s="21">
        <v>0.02</v>
      </c>
      <c r="J29" s="19">
        <v>4.0000000000000002E-4</v>
      </c>
    </row>
    <row r="30" spans="1:10" ht="15" customHeight="1" x14ac:dyDescent="0.25">
      <c r="B30" s="27" t="s">
        <v>9</v>
      </c>
      <c r="C30" s="27">
        <v>0.01</v>
      </c>
    </row>
    <row r="31" spans="1:10" ht="15" customHeight="1" x14ac:dyDescent="0.25">
      <c r="B31" s="27" t="s">
        <v>10</v>
      </c>
      <c r="C31" s="27">
        <v>1.1499999999999999</v>
      </c>
    </row>
    <row r="32" spans="1:10" ht="15" customHeight="1" x14ac:dyDescent="0.25">
      <c r="B32" s="27" t="s">
        <v>36</v>
      </c>
      <c r="C32" s="27">
        <v>5.9699999999999989</v>
      </c>
    </row>
    <row r="33" spans="2:3" ht="15" customHeight="1" thickBot="1" x14ac:dyDescent="0.3">
      <c r="B33" s="28" t="s">
        <v>37</v>
      </c>
      <c r="C33" s="28">
        <v>28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Capa</vt:lpstr>
      <vt:lpstr>Funções de Estatística Básica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Leandro Guerra</cp:lastModifiedBy>
  <dcterms:created xsi:type="dcterms:W3CDTF">2015-11-06T22:17:13Z</dcterms:created>
  <dcterms:modified xsi:type="dcterms:W3CDTF">2020-11-07T16:44:29Z</dcterms:modified>
</cp:coreProperties>
</file>